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pinosBC" sheetId="1" r:id="rId4"/>
  </sheets>
  <definedNames/>
  <calcPr/>
</workbook>
</file>

<file path=xl/sharedStrings.xml><?xml version="1.0" encoding="utf-8"?>
<sst xmlns="http://schemas.openxmlformats.org/spreadsheetml/2006/main" count="153" uniqueCount="55">
  <si>
    <t xml:space="preserve">    PROGRAMA FERTIRRIGACION PARA</t>
  </si>
  <si>
    <t>PEPINOS PERSAS</t>
  </si>
  <si>
    <t>CANTAMAR</t>
  </si>
  <si>
    <t>BAJA CALIFORNIA</t>
  </si>
  <si>
    <t>SEMANAS</t>
  </si>
  <si>
    <t>FERTILIZANTES</t>
  </si>
  <si>
    <t>Nº  de</t>
  </si>
  <si>
    <t>Kg/NAVE</t>
  </si>
  <si>
    <t>TOTAL</t>
  </si>
  <si>
    <t xml:space="preserve">   N U T R I E N T E S (Kg/ha)</t>
  </si>
  <si>
    <t>DESDE</t>
  </si>
  <si>
    <t>SOLUBLES</t>
  </si>
  <si>
    <t>RIEGOS</t>
  </si>
  <si>
    <t>POR</t>
  </si>
  <si>
    <t>Kg o lts</t>
  </si>
  <si>
    <t>TRASPLANTE</t>
  </si>
  <si>
    <t>RIEGO</t>
  </si>
  <si>
    <t>X NAVE</t>
  </si>
  <si>
    <t>N</t>
  </si>
  <si>
    <t>P2O5</t>
  </si>
  <si>
    <t>K2O</t>
  </si>
  <si>
    <t>S</t>
  </si>
  <si>
    <t>MgO</t>
  </si>
  <si>
    <t>CaO</t>
  </si>
  <si>
    <t xml:space="preserve"> </t>
  </si>
  <si>
    <t>EMERGION</t>
  </si>
  <si>
    <t>UAN 32</t>
  </si>
  <si>
    <t>0-50-30</t>
  </si>
  <si>
    <t>MegaPlus verde*</t>
  </si>
  <si>
    <t>Una aplicación por semana de 1 lt</t>
  </si>
  <si>
    <t>Emergión/ Bigbang*</t>
  </si>
  <si>
    <t>Una aplicación por semana de 1 lt/250g</t>
  </si>
  <si>
    <t>NITRATO DE CALCIO</t>
  </si>
  <si>
    <t>Emergión/ Bigbang *</t>
  </si>
  <si>
    <t xml:space="preserve">MegaPlus </t>
  </si>
  <si>
    <t>Emergión / Bigbang *</t>
  </si>
  <si>
    <t>NITRATO DE MAGNESIO</t>
  </si>
  <si>
    <t>6-0-49</t>
  </si>
  <si>
    <t>FULL MIX</t>
  </si>
  <si>
    <t>Una aplicación por semana de 1 kg</t>
  </si>
  <si>
    <t>Emergión / Bigbang*</t>
  </si>
  <si>
    <t>MegaPlus verde *</t>
  </si>
  <si>
    <t>Una aplicación por semana de 2 lt/ha/250g</t>
  </si>
  <si>
    <t>FULL Mix / Bigbang *</t>
  </si>
  <si>
    <t>Una aplicación por semana de 1 kg/250g</t>
  </si>
  <si>
    <t>Emergión /Bigbang *</t>
  </si>
  <si>
    <t>FULL Mix /Bigbang *</t>
  </si>
  <si>
    <t>/250g</t>
  </si>
  <si>
    <t>Una aplicación por semana de 1/2 lt</t>
  </si>
  <si>
    <t>FULL Mix / Bigbang*</t>
  </si>
  <si>
    <t>FULL MIX/Bigbang *</t>
  </si>
  <si>
    <t>/300g</t>
  </si>
  <si>
    <t>SULFATO DE MAGNESIO</t>
  </si>
  <si>
    <t xml:space="preserve"> FERTILIZACION</t>
  </si>
  <si>
    <t xml:space="preserve"> EN GOTEO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</si>
</sst>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sz val="10.0"/>
      <name val="Open Sans"/>
    </font>
    <font>
      <sz val="10.0"/>
      <name val="Arial"/>
    </font>
    <font>
      <b/>
      <sz val="16.0"/>
      <name val="Arial"/>
    </font>
    <font/>
    <font>
      <b/>
      <sz val="28.0"/>
      <name val="Arial"/>
    </font>
    <font>
      <b/>
      <sz val="9.0"/>
      <name val="Arial"/>
    </font>
    <font>
      <sz val="9.0"/>
      <name val="Open Sans"/>
    </font>
    <font>
      <b/>
      <sz val="12.0"/>
      <name val="Arial"/>
    </font>
    <font>
      <sz val="9.0"/>
      <name val="Arial"/>
    </font>
    <font>
      <sz val="9.0"/>
      <color rgb="FFFFFFFF"/>
      <name val="Arial"/>
    </font>
    <font>
      <b/>
      <sz val="10.0"/>
      <color rgb="FF000000"/>
      <name val="Arial"/>
    </font>
    <font>
      <b/>
      <sz val="12.0"/>
      <color rgb="FF000000"/>
      <name val="Arial"/>
    </font>
    <font>
      <b/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/>
      <right style="thin">
        <color rgb="FF000000"/>
      </right>
      <top style="medium">
        <color rgb="FF000000"/>
      </top>
      <bottom style="double">
        <color rgb="FF000000"/>
      </bottom>
    </border>
    <border>
      <left/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/>
      <right style="medium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 style="medium">
        <color rgb="FF000000"/>
      </right>
      <top style="thin">
        <color rgb="FF000000"/>
      </top>
      <bottom style="double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1" fillId="2" fontId="2" numFmtId="0" xfId="0" applyBorder="1" applyFill="1" applyFont="1"/>
    <xf borderId="2" fillId="2" fontId="2" numFmtId="0" xfId="0" applyBorder="1" applyFont="1"/>
    <xf borderId="3" fillId="2" fontId="2" numFmtId="0" xfId="0" applyBorder="1" applyFont="1"/>
    <xf borderId="4" fillId="2" fontId="3" numFmtId="0" xfId="0" applyAlignment="1" applyBorder="1" applyFont="1">
      <alignment horizontal="center"/>
    </xf>
    <xf borderId="0" fillId="0" fontId="4" numFmtId="0" xfId="0" applyBorder="1" applyFont="1"/>
    <xf borderId="5" fillId="0" fontId="4" numFmtId="0" xfId="0" applyBorder="1" applyFont="1"/>
    <xf borderId="4" fillId="2" fontId="2" numFmtId="0" xfId="0" applyBorder="1" applyFont="1"/>
    <xf borderId="0" fillId="2" fontId="2" numFmtId="0" xfId="0" applyAlignment="1" applyBorder="1" applyFont="1">
      <alignment horizontal="center"/>
    </xf>
    <xf borderId="0" fillId="2" fontId="2" numFmtId="0" xfId="0" applyBorder="1" applyFont="1"/>
    <xf borderId="5" fillId="2" fontId="2" numFmtId="0" xfId="0" applyBorder="1" applyFont="1"/>
    <xf borderId="4" fillId="2" fontId="5" numFmtId="0" xfId="0" applyAlignment="1" applyBorder="1" applyFont="1">
      <alignment horizontal="center"/>
    </xf>
    <xf borderId="6" fillId="2" fontId="2" numFmtId="0" xfId="0" applyBorder="1" applyFont="1"/>
    <xf borderId="7" fillId="2" fontId="2" numFmtId="0" xfId="0" applyBorder="1" applyFont="1"/>
    <xf borderId="8" fillId="2" fontId="2" numFmtId="0" xfId="0" applyBorder="1" applyFont="1"/>
    <xf borderId="0" fillId="3" fontId="6" numFmtId="0" xfId="0" applyBorder="1" applyFill="1" applyFont="1"/>
    <xf borderId="1" fillId="4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6" fillId="4" fontId="3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0" fillId="0" fontId="7" numFmtId="0" xfId="0" applyFont="1"/>
    <xf borderId="7" fillId="0" fontId="8" numFmtId="0" xfId="0" applyAlignment="1" applyBorder="1" applyFont="1">
      <alignment horizontal="center"/>
    </xf>
    <xf borderId="7" fillId="0" fontId="4" numFmtId="0" xfId="0" applyBorder="1" applyFont="1"/>
    <xf borderId="9" fillId="2" fontId="8" numFmtId="0" xfId="0" applyAlignment="1" applyBorder="1" applyFont="1">
      <alignment horizontal="center"/>
    </xf>
    <xf borderId="10" fillId="2" fontId="8" numFmtId="0" xfId="0" applyAlignment="1" applyBorder="1" applyFont="1">
      <alignment horizontal="center"/>
    </xf>
    <xf borderId="11" fillId="2" fontId="8" numFmtId="0" xfId="0" applyAlignment="1" applyBorder="1" applyFont="1">
      <alignment horizontal="center"/>
    </xf>
    <xf borderId="12" fillId="2" fontId="8" numFmtId="0" xfId="0" applyAlignment="1" applyBorder="1" applyFont="1">
      <alignment horizontal="center"/>
    </xf>
    <xf borderId="13" fillId="2" fontId="8" numFmtId="0" xfId="0" applyAlignment="1" applyBorder="1" applyFont="1">
      <alignment horizontal="center"/>
    </xf>
    <xf borderId="0" fillId="2" fontId="8" numFmtId="0" xfId="0" applyBorder="1" applyFont="1"/>
    <xf borderId="5" fillId="2" fontId="8" numFmtId="0" xfId="0" applyBorder="1" applyFont="1"/>
    <xf borderId="14" fillId="2" fontId="8" numFmtId="0" xfId="0" applyAlignment="1" applyBorder="1" applyFont="1">
      <alignment horizontal="center"/>
    </xf>
    <xf borderId="15" fillId="2" fontId="8" numFmtId="0" xfId="0" applyAlignment="1" applyBorder="1" applyFont="1">
      <alignment horizontal="center"/>
    </xf>
    <xf borderId="16" fillId="2" fontId="8" numFmtId="0" xfId="0" applyAlignment="1" applyBorder="1" applyFont="1">
      <alignment horizontal="center"/>
    </xf>
    <xf borderId="17" fillId="2" fontId="8" numFmtId="0" xfId="0" applyAlignment="1" applyBorder="1" applyFont="1">
      <alignment horizontal="center"/>
    </xf>
    <xf borderId="18" fillId="2" fontId="8" numFmtId="0" xfId="0" applyAlignment="1" applyBorder="1" applyFont="1">
      <alignment horizontal="center"/>
    </xf>
    <xf borderId="19" fillId="0" fontId="6" numFmtId="0" xfId="0" applyAlignment="1" applyBorder="1" applyFont="1">
      <alignment horizontal="center"/>
    </xf>
    <xf borderId="20" fillId="0" fontId="6" numFmtId="0" xfId="0" applyAlignment="1" applyBorder="1" applyFont="1">
      <alignment horizontal="center"/>
    </xf>
    <xf borderId="21" fillId="0" fontId="6" numFmtId="0" xfId="0" applyAlignment="1" applyBorder="1" applyFont="1">
      <alignment horizontal="center"/>
    </xf>
    <xf borderId="22" fillId="0" fontId="6" numFmtId="0" xfId="0" applyAlignment="1" applyBorder="1" applyFont="1">
      <alignment horizontal="center"/>
    </xf>
    <xf borderId="23" fillId="0" fontId="8" numFmtId="0" xfId="0" applyAlignment="1" applyBorder="1" applyFont="1">
      <alignment horizontal="center"/>
    </xf>
    <xf borderId="24" fillId="0" fontId="8" numFmtId="0" xfId="0" applyAlignment="1" applyBorder="1" applyFont="1">
      <alignment horizontal="center"/>
    </xf>
    <xf borderId="24" fillId="0" fontId="8" numFmtId="3" xfId="0" applyAlignment="1" applyBorder="1" applyFont="1" applyNumberFormat="1">
      <alignment horizontal="center"/>
    </xf>
    <xf borderId="25" fillId="0" fontId="8" numFmtId="3" xfId="0" applyAlignment="1" applyBorder="1" applyFont="1" applyNumberFormat="1">
      <alignment horizontal="center"/>
    </xf>
    <xf borderId="12" fillId="0" fontId="8" numFmtId="0" xfId="0" applyAlignment="1" applyBorder="1" applyFont="1">
      <alignment horizontal="center"/>
    </xf>
    <xf borderId="13" fillId="0" fontId="8" numFmtId="0" xfId="0" applyAlignment="1" applyBorder="1" applyFont="1">
      <alignment horizontal="center"/>
    </xf>
    <xf borderId="13" fillId="0" fontId="8" numFmtId="3" xfId="0" applyAlignment="1" applyBorder="1" applyFont="1" applyNumberFormat="1">
      <alignment horizontal="center"/>
    </xf>
    <xf borderId="5" fillId="0" fontId="8" numFmtId="3" xfId="0" applyAlignment="1" applyBorder="1" applyFont="1" applyNumberFormat="1">
      <alignment horizontal="center"/>
    </xf>
    <xf borderId="26" fillId="0" fontId="8" numFmtId="0" xfId="0" applyAlignment="1" applyBorder="1" applyFont="1">
      <alignment horizontal="center"/>
    </xf>
    <xf borderId="26" fillId="0" fontId="8" numFmtId="3" xfId="0" applyAlignment="1" applyBorder="1" applyFont="1" applyNumberFormat="1">
      <alignment horizontal="center"/>
    </xf>
    <xf borderId="27" fillId="0" fontId="8" numFmtId="3" xfId="0" applyAlignment="1" applyBorder="1" applyFont="1" applyNumberFormat="1">
      <alignment horizontal="center"/>
    </xf>
    <xf borderId="13" fillId="0" fontId="8" numFmtId="0" xfId="0" applyAlignment="1" applyBorder="1" applyFont="1">
      <alignment horizontal="center"/>
    </xf>
    <xf borderId="28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8" numFmtId="3" xfId="0" applyAlignment="1" applyFont="1" applyNumberFormat="1">
      <alignment horizontal="center"/>
    </xf>
    <xf borderId="29" fillId="0" fontId="8" numFmtId="16" xfId="0" applyAlignment="1" applyBorder="1" applyFont="1" applyNumberFormat="1">
      <alignment horizontal="center"/>
    </xf>
    <xf borderId="30" fillId="0" fontId="8" numFmtId="0" xfId="0" applyAlignment="1" applyBorder="1" applyFont="1">
      <alignment horizontal="center"/>
    </xf>
    <xf borderId="31" fillId="0" fontId="8" numFmtId="0" xfId="0" applyAlignment="1" applyBorder="1" applyFont="1">
      <alignment horizontal="center"/>
    </xf>
    <xf borderId="32" fillId="0" fontId="4" numFmtId="0" xfId="0" applyBorder="1" applyFont="1"/>
    <xf borderId="33" fillId="0" fontId="4" numFmtId="0" xfId="0" applyBorder="1" applyFont="1"/>
    <xf borderId="12" fillId="0" fontId="8" numFmtId="16" xfId="0" applyAlignment="1" applyBorder="1" applyFont="1" applyNumberFormat="1">
      <alignment horizontal="center"/>
    </xf>
    <xf borderId="12" fillId="0" fontId="8" numFmtId="1" xfId="0" applyAlignment="1" applyBorder="1" applyFont="1" applyNumberFormat="1">
      <alignment horizontal="center"/>
    </xf>
    <xf borderId="34" fillId="0" fontId="8" numFmtId="3" xfId="0" applyAlignment="1" applyBorder="1" applyFont="1" applyNumberFormat="1">
      <alignment horizontal="center"/>
    </xf>
    <xf borderId="35" fillId="0" fontId="8" numFmtId="0" xfId="0" applyAlignment="1" applyBorder="1" applyFont="1">
      <alignment horizontal="center"/>
    </xf>
    <xf borderId="36" fillId="0" fontId="8" numFmtId="0" xfId="0" applyAlignment="1" applyBorder="1" applyFont="1">
      <alignment horizontal="center"/>
    </xf>
    <xf borderId="36" fillId="0" fontId="8" numFmtId="3" xfId="0" applyAlignment="1" applyBorder="1" applyFont="1" applyNumberFormat="1">
      <alignment horizontal="center"/>
    </xf>
    <xf borderId="37" fillId="0" fontId="8" numFmtId="3" xfId="0" applyAlignment="1" applyBorder="1" applyFont="1" applyNumberFormat="1">
      <alignment horizontal="center"/>
    </xf>
    <xf borderId="0" fillId="0" fontId="8" numFmtId="3" xfId="0" applyAlignment="1" applyFont="1" applyNumberFormat="1">
      <alignment horizontal="center"/>
    </xf>
    <xf borderId="30" fillId="0" fontId="8" numFmtId="0" xfId="0" applyAlignment="1" applyBorder="1" applyFont="1">
      <alignment horizontal="center"/>
    </xf>
    <xf borderId="31" fillId="0" fontId="8" numFmtId="0" xfId="0" applyAlignment="1" applyBorder="1" applyFont="1">
      <alignment horizontal="center"/>
    </xf>
    <xf borderId="36" fillId="0" fontId="8" numFmtId="3" xfId="0" applyAlignment="1" applyBorder="1" applyFont="1" applyNumberFormat="1">
      <alignment horizontal="center"/>
    </xf>
    <xf borderId="29" fillId="0" fontId="8" numFmtId="0" xfId="0" applyAlignment="1" applyBorder="1" applyFont="1">
      <alignment horizontal="center"/>
    </xf>
    <xf borderId="30" fillId="0" fontId="8" numFmtId="3" xfId="0" applyAlignment="1" applyBorder="1" applyFont="1" applyNumberFormat="1">
      <alignment horizontal="center"/>
    </xf>
    <xf borderId="38" fillId="0" fontId="8" numFmtId="3" xfId="0" applyAlignment="1" applyBorder="1" applyFont="1" applyNumberFormat="1">
      <alignment horizontal="center"/>
    </xf>
    <xf borderId="39" fillId="0" fontId="8" numFmtId="3" xfId="0" applyAlignment="1" applyBorder="1" applyFont="1" applyNumberFormat="1">
      <alignment horizontal="center"/>
    </xf>
    <xf borderId="2" fillId="0" fontId="9" numFmtId="0" xfId="0" applyBorder="1" applyFont="1"/>
    <xf borderId="1" fillId="2" fontId="6" numFmtId="0" xfId="0" applyBorder="1" applyFont="1"/>
    <xf borderId="2" fillId="2" fontId="6" numFmtId="0" xfId="0" applyBorder="1" applyFont="1"/>
    <xf borderId="10" fillId="2" fontId="6" numFmtId="3" xfId="0" applyBorder="1" applyFont="1" applyNumberFormat="1"/>
    <xf borderId="3" fillId="2" fontId="6" numFmtId="3" xfId="0" applyBorder="1" applyFont="1" applyNumberFormat="1"/>
    <xf borderId="0" fillId="0" fontId="9" numFmtId="0" xfId="0" applyFont="1"/>
    <xf borderId="4" fillId="2" fontId="6" numFmtId="0" xfId="0" applyBorder="1" applyFont="1"/>
    <xf borderId="0" fillId="2" fontId="6" numFmtId="0" xfId="0" applyBorder="1" applyFont="1"/>
    <xf borderId="13" fillId="2" fontId="8" numFmtId="3" xfId="0" applyAlignment="1" applyBorder="1" applyFont="1" applyNumberFormat="1">
      <alignment horizontal="center"/>
    </xf>
    <xf borderId="40" fillId="2" fontId="8" numFmtId="3" xfId="0" applyAlignment="1" applyBorder="1" applyFont="1" applyNumberFormat="1">
      <alignment horizontal="center"/>
    </xf>
    <xf borderId="6" fillId="2" fontId="10" numFmtId="0" xfId="0" applyBorder="1" applyFont="1"/>
    <xf borderId="7" fillId="2" fontId="10" numFmtId="0" xfId="0" applyBorder="1" applyFont="1"/>
    <xf borderId="15" fillId="2" fontId="10" numFmtId="0" xfId="0" applyAlignment="1" applyBorder="1" applyFont="1">
      <alignment horizontal="center"/>
    </xf>
    <xf borderId="41" fillId="2" fontId="10" numFmtId="0" xfId="0" applyAlignment="1" applyBorder="1" applyFont="1">
      <alignment horizontal="center"/>
    </xf>
    <xf borderId="8" fillId="2" fontId="10" numFmtId="0" xfId="0" applyAlignment="1" applyBorder="1" applyFont="1">
      <alignment horizontal="center"/>
    </xf>
    <xf borderId="2" fillId="3" fontId="11" numFmtId="0" xfId="0" applyBorder="1" applyFont="1"/>
    <xf borderId="2" fillId="3" fontId="12" numFmtId="0" xfId="0" applyAlignment="1" applyBorder="1" applyFont="1">
      <alignment horizontal="center"/>
    </xf>
    <xf borderId="2" fillId="3" fontId="1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hidden="1" min="1" max="1"/>
    <col customWidth="1" min="2" max="2" width="1.5"/>
    <col customWidth="1" min="3" max="3" width="14.88"/>
    <col customWidth="1" min="4" max="4" width="25.63"/>
    <col customWidth="1" min="5" max="5" width="9.25"/>
    <col customWidth="1" min="6" max="6" width="9.63"/>
    <col customWidth="1" min="7" max="7" width="8.63"/>
    <col customWidth="1" min="8" max="8" width="5.75"/>
    <col customWidth="1" min="9" max="9" width="6.88"/>
    <col customWidth="1" min="10" max="10" width="6.13"/>
    <col customWidth="1" min="11" max="11" width="4.38"/>
    <col customWidth="1" min="12" max="12" width="5.25"/>
    <col customWidth="1" min="13" max="13" width="7.75"/>
  </cols>
  <sheetData>
    <row r="1" ht="13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2.75" customHeight="1">
      <c r="A2" s="1"/>
      <c r="B2" s="1"/>
      <c r="C2" s="2"/>
      <c r="D2" s="3"/>
      <c r="E2" s="4"/>
      <c r="F2" s="4"/>
      <c r="G2" s="4"/>
      <c r="H2" s="4"/>
      <c r="I2" s="5"/>
      <c r="J2" s="2"/>
      <c r="K2" s="2"/>
      <c r="L2" s="2"/>
      <c r="M2" s="2"/>
    </row>
    <row r="3" ht="20.25" customHeight="1">
      <c r="A3" s="1"/>
      <c r="B3" s="1"/>
      <c r="C3" s="2"/>
      <c r="D3" s="6" t="s">
        <v>0</v>
      </c>
      <c r="E3" s="7"/>
      <c r="F3" s="7"/>
      <c r="G3" s="7"/>
      <c r="H3" s="7"/>
      <c r="I3" s="8"/>
      <c r="J3" s="2"/>
      <c r="K3" s="2"/>
      <c r="L3" s="2"/>
      <c r="M3" s="2"/>
    </row>
    <row r="4" ht="12.75" customHeight="1">
      <c r="A4" s="1"/>
      <c r="B4" s="1"/>
      <c r="C4" s="2"/>
      <c r="D4" s="9"/>
      <c r="E4" s="10"/>
      <c r="F4" s="11"/>
      <c r="G4" s="11"/>
      <c r="H4" s="11"/>
      <c r="I4" s="12"/>
      <c r="J4" s="2"/>
      <c r="K4" s="2"/>
      <c r="L4" s="2"/>
      <c r="M4" s="2"/>
    </row>
    <row r="5" ht="35.25" customHeight="1">
      <c r="A5" s="1"/>
      <c r="B5" s="1"/>
      <c r="C5" s="2"/>
      <c r="D5" s="13" t="s">
        <v>1</v>
      </c>
      <c r="E5" s="7"/>
      <c r="F5" s="7"/>
      <c r="G5" s="7"/>
      <c r="H5" s="7"/>
      <c r="I5" s="8"/>
      <c r="J5" s="2"/>
      <c r="K5" s="2"/>
      <c r="L5" s="2"/>
      <c r="M5" s="2"/>
    </row>
    <row r="6" ht="13.5" customHeight="1">
      <c r="A6" s="1"/>
      <c r="B6" s="1"/>
      <c r="C6" s="2"/>
      <c r="D6" s="14"/>
      <c r="E6" s="15"/>
      <c r="F6" s="15"/>
      <c r="G6" s="15"/>
      <c r="H6" s="15"/>
      <c r="I6" s="16"/>
      <c r="J6" s="17"/>
      <c r="K6" s="2"/>
      <c r="L6" s="2"/>
      <c r="M6" s="2"/>
    </row>
    <row r="7" ht="12.0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ht="18.0" customHeight="1">
      <c r="A8" s="1"/>
      <c r="B8" s="1"/>
      <c r="C8" s="2"/>
      <c r="D8" s="18" t="s">
        <v>2</v>
      </c>
      <c r="E8" s="19"/>
      <c r="F8" s="19"/>
      <c r="G8" s="19"/>
      <c r="H8" s="19"/>
      <c r="I8" s="20"/>
      <c r="J8" s="2"/>
      <c r="K8" s="2"/>
      <c r="L8" s="2"/>
      <c r="M8" s="2"/>
    </row>
    <row r="9" ht="18.0" customHeight="1">
      <c r="A9" s="1"/>
      <c r="B9" s="1"/>
      <c r="C9" s="2"/>
      <c r="D9" s="21" t="s">
        <v>3</v>
      </c>
      <c r="E9" s="22"/>
      <c r="F9" s="22"/>
      <c r="G9" s="22"/>
      <c r="H9" s="22"/>
      <c r="I9" s="23"/>
      <c r="J9" s="2"/>
      <c r="K9" s="2"/>
      <c r="L9" s="2"/>
      <c r="M9" s="2"/>
    </row>
    <row r="10" ht="19.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ht="13.5" customHeight="1">
      <c r="A11" s="24"/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ht="19.5" customHeight="1">
      <c r="A12" s="24"/>
      <c r="B12" s="24"/>
      <c r="C12" s="27" t="s">
        <v>4</v>
      </c>
      <c r="D12" s="28" t="s">
        <v>5</v>
      </c>
      <c r="E12" s="28" t="s">
        <v>6</v>
      </c>
      <c r="F12" s="28" t="s">
        <v>7</v>
      </c>
      <c r="G12" s="28" t="s">
        <v>8</v>
      </c>
      <c r="H12" s="29" t="s">
        <v>9</v>
      </c>
      <c r="I12" s="19"/>
      <c r="J12" s="19"/>
      <c r="K12" s="19"/>
      <c r="L12" s="19"/>
      <c r="M12" s="20"/>
    </row>
    <row r="13" ht="19.5" customHeight="1">
      <c r="A13" s="24"/>
      <c r="B13" s="24"/>
      <c r="C13" s="30" t="s">
        <v>10</v>
      </c>
      <c r="D13" s="31" t="s">
        <v>11</v>
      </c>
      <c r="E13" s="31" t="s">
        <v>12</v>
      </c>
      <c r="F13" s="31" t="s">
        <v>13</v>
      </c>
      <c r="G13" s="31" t="s">
        <v>14</v>
      </c>
      <c r="H13" s="32"/>
      <c r="I13" s="32"/>
      <c r="J13" s="32"/>
      <c r="K13" s="32"/>
      <c r="L13" s="32"/>
      <c r="M13" s="33"/>
    </row>
    <row r="14" ht="19.5" customHeight="1">
      <c r="A14" s="24"/>
      <c r="B14" s="24"/>
      <c r="C14" s="34" t="s">
        <v>15</v>
      </c>
      <c r="D14" s="35"/>
      <c r="E14" s="35"/>
      <c r="F14" s="35" t="s">
        <v>16</v>
      </c>
      <c r="G14" s="35" t="s">
        <v>17</v>
      </c>
      <c r="H14" s="36" t="s">
        <v>18</v>
      </c>
      <c r="I14" s="36" t="s">
        <v>19</v>
      </c>
      <c r="J14" s="36" t="s">
        <v>20</v>
      </c>
      <c r="K14" s="36" t="s">
        <v>21</v>
      </c>
      <c r="L14" s="37" t="s">
        <v>22</v>
      </c>
      <c r="M14" s="38" t="s">
        <v>23</v>
      </c>
    </row>
    <row r="15" ht="1.5" customHeight="1">
      <c r="A15" s="24"/>
      <c r="B15" s="24"/>
      <c r="C15" s="39"/>
      <c r="D15" s="40" t="s">
        <v>24</v>
      </c>
      <c r="E15" s="40"/>
      <c r="F15" s="40"/>
      <c r="G15" s="40"/>
      <c r="H15" s="40"/>
      <c r="I15" s="40"/>
      <c r="J15" s="40"/>
      <c r="K15" s="40"/>
      <c r="L15" s="41"/>
      <c r="M15" s="42"/>
    </row>
    <row r="16" ht="19.5" customHeight="1">
      <c r="A16" s="24"/>
      <c r="B16" s="24"/>
      <c r="C16" s="43">
        <v>1.0</v>
      </c>
      <c r="D16" s="44" t="s">
        <v>25</v>
      </c>
      <c r="E16" s="44">
        <v>1.0</v>
      </c>
      <c r="F16" s="44">
        <v>2.0</v>
      </c>
      <c r="G16" s="44" t="str">
        <f t="shared" ref="G16:G18" si="1">F16*E16</f>
        <v>2</v>
      </c>
      <c r="H16" s="45" t="str">
        <f>G16*0</f>
        <v>0</v>
      </c>
      <c r="I16" s="45" t="str">
        <f t="shared" ref="I16:I17" si="2">G16*0</f>
        <v>0</v>
      </c>
      <c r="J16" s="45" t="str">
        <f t="shared" ref="J16:J17" si="3">G16*0</f>
        <v>0</v>
      </c>
      <c r="K16" s="45" t="str">
        <f t="shared" ref="K16:K18" si="4">G16*0</f>
        <v>0</v>
      </c>
      <c r="L16" s="45" t="str">
        <f t="shared" ref="L16:L18" si="5">G16*0</f>
        <v>0</v>
      </c>
      <c r="M16" s="46" t="str">
        <f t="shared" ref="M16:M18" si="6">G16*0</f>
        <v>0</v>
      </c>
    </row>
    <row r="17" ht="19.5" customHeight="1">
      <c r="A17" s="24"/>
      <c r="B17" s="24"/>
      <c r="C17" s="47"/>
      <c r="D17" s="48" t="s">
        <v>26</v>
      </c>
      <c r="E17" s="48">
        <v>2.0</v>
      </c>
      <c r="F17" s="48">
        <v>2.0</v>
      </c>
      <c r="G17" s="48" t="str">
        <f t="shared" si="1"/>
        <v>4</v>
      </c>
      <c r="H17" s="49" t="str">
        <f>G17*0.32</f>
        <v>1</v>
      </c>
      <c r="I17" s="49" t="str">
        <f t="shared" si="2"/>
        <v>0</v>
      </c>
      <c r="J17" s="49" t="str">
        <f t="shared" si="3"/>
        <v>0</v>
      </c>
      <c r="K17" s="49" t="str">
        <f t="shared" si="4"/>
        <v>0</v>
      </c>
      <c r="L17" s="49" t="str">
        <f t="shared" si="5"/>
        <v>0</v>
      </c>
      <c r="M17" s="50" t="str">
        <f t="shared" si="6"/>
        <v>0</v>
      </c>
    </row>
    <row r="18" ht="19.5" customHeight="1">
      <c r="A18" s="24"/>
      <c r="B18" s="24"/>
      <c r="C18" s="47">
        <v>2.0</v>
      </c>
      <c r="D18" s="48" t="s">
        <v>27</v>
      </c>
      <c r="E18" s="51">
        <v>2.0</v>
      </c>
      <c r="F18" s="51">
        <v>1.0</v>
      </c>
      <c r="G18" s="51" t="str">
        <f t="shared" si="1"/>
        <v>2</v>
      </c>
      <c r="H18" s="52" t="str">
        <f>G18*0.12</f>
        <v>0</v>
      </c>
      <c r="I18" s="52" t="str">
        <f>G18*0.5</f>
        <v>1</v>
      </c>
      <c r="J18" s="52" t="str">
        <f>G18*0.3</f>
        <v>1</v>
      </c>
      <c r="K18" s="52" t="str">
        <f t="shared" si="4"/>
        <v>0</v>
      </c>
      <c r="L18" s="52" t="str">
        <f t="shared" si="5"/>
        <v>0</v>
      </c>
      <c r="M18" s="53" t="str">
        <f t="shared" si="6"/>
        <v>0</v>
      </c>
    </row>
    <row r="19" ht="19.5" customHeight="1">
      <c r="A19" s="24"/>
      <c r="B19" s="24"/>
      <c r="C19" s="47"/>
      <c r="D19" s="54" t="s">
        <v>28</v>
      </c>
      <c r="E19" s="55"/>
      <c r="F19" s="56"/>
      <c r="G19" s="56"/>
      <c r="H19" s="57" t="s">
        <v>29</v>
      </c>
      <c r="I19" s="57"/>
      <c r="J19" s="57"/>
      <c r="K19" s="57"/>
      <c r="L19" s="57"/>
      <c r="M19" s="50"/>
    </row>
    <row r="20" ht="19.5" customHeight="1">
      <c r="A20" s="24"/>
      <c r="B20" s="24"/>
      <c r="C20" s="58"/>
      <c r="D20" s="59" t="s">
        <v>30</v>
      </c>
      <c r="E20" s="60" t="s">
        <v>31</v>
      </c>
      <c r="F20" s="61"/>
      <c r="G20" s="61"/>
      <c r="H20" s="61"/>
      <c r="I20" s="61"/>
      <c r="J20" s="61"/>
      <c r="K20" s="61"/>
      <c r="L20" s="61"/>
      <c r="M20" s="62"/>
    </row>
    <row r="21" ht="19.5" customHeight="1">
      <c r="A21" s="24"/>
      <c r="B21" s="24"/>
      <c r="C21" s="63"/>
      <c r="D21" s="48" t="s">
        <v>26</v>
      </c>
      <c r="E21" s="48">
        <v>3.0</v>
      </c>
      <c r="F21" s="48">
        <v>3.0</v>
      </c>
      <c r="G21" s="48" t="str">
        <f t="shared" ref="G21:G23" si="7">F21*E21</f>
        <v>9</v>
      </c>
      <c r="H21" s="49" t="str">
        <f>G21*0.32</f>
        <v>3</v>
      </c>
      <c r="I21" s="49" t="str">
        <f>G21*0</f>
        <v>0</v>
      </c>
      <c r="J21" s="49" t="str">
        <f>G21*0</f>
        <v>0</v>
      </c>
      <c r="K21" s="49" t="str">
        <f t="shared" ref="K21:K23" si="8">G21*0</f>
        <v>0</v>
      </c>
      <c r="L21" s="49" t="str">
        <f t="shared" ref="L21:L23" si="9">G21*0</f>
        <v>0</v>
      </c>
      <c r="M21" s="50" t="str">
        <f t="shared" ref="M21:M22" si="10">G21*0</f>
        <v>0</v>
      </c>
    </row>
    <row r="22" ht="19.5" customHeight="1">
      <c r="A22" s="24"/>
      <c r="B22" s="24"/>
      <c r="C22" s="64">
        <v>3.0</v>
      </c>
      <c r="D22" s="48" t="s">
        <v>27</v>
      </c>
      <c r="E22" s="48">
        <v>3.0</v>
      </c>
      <c r="F22" s="48">
        <v>1.0</v>
      </c>
      <c r="G22" s="48" t="str">
        <f t="shared" si="7"/>
        <v>3</v>
      </c>
      <c r="H22" s="49" t="str">
        <f>G22*0.12</f>
        <v>0</v>
      </c>
      <c r="I22" s="49" t="str">
        <f>G22*0.5</f>
        <v>2</v>
      </c>
      <c r="J22" s="49" t="str">
        <f>G22*0.3</f>
        <v>1</v>
      </c>
      <c r="K22" s="49" t="str">
        <f t="shared" si="8"/>
        <v>0</v>
      </c>
      <c r="L22" s="49" t="str">
        <f t="shared" si="9"/>
        <v>0</v>
      </c>
      <c r="M22" s="50" t="str">
        <f t="shared" si="10"/>
        <v>0</v>
      </c>
    </row>
    <row r="23" ht="19.5" customHeight="1">
      <c r="A23" s="24"/>
      <c r="B23" s="24"/>
      <c r="C23" s="64"/>
      <c r="D23" s="48" t="s">
        <v>32</v>
      </c>
      <c r="E23" s="51">
        <v>3.0</v>
      </c>
      <c r="F23" s="51">
        <v>5.0</v>
      </c>
      <c r="G23" s="51" t="str">
        <f t="shared" si="7"/>
        <v>15</v>
      </c>
      <c r="H23" s="52" t="str">
        <f>G23*0.155</f>
        <v>2</v>
      </c>
      <c r="I23" s="52" t="str">
        <f>G23*0</f>
        <v>0</v>
      </c>
      <c r="J23" s="52" t="str">
        <f>G23*0</f>
        <v>0</v>
      </c>
      <c r="K23" s="52" t="str">
        <f t="shared" si="8"/>
        <v>0</v>
      </c>
      <c r="L23" s="52" t="str">
        <f t="shared" si="9"/>
        <v>0</v>
      </c>
      <c r="M23" s="53" t="str">
        <f>G23*0.26</f>
        <v>4</v>
      </c>
    </row>
    <row r="24" ht="19.5" customHeight="1">
      <c r="A24" s="24"/>
      <c r="B24" s="24"/>
      <c r="C24" s="58"/>
      <c r="D24" s="59" t="s">
        <v>33</v>
      </c>
      <c r="E24" s="60" t="s">
        <v>31</v>
      </c>
      <c r="F24" s="61"/>
      <c r="G24" s="61"/>
      <c r="H24" s="61"/>
      <c r="I24" s="61"/>
      <c r="J24" s="61"/>
      <c r="K24" s="61"/>
      <c r="L24" s="61"/>
      <c r="M24" s="62"/>
    </row>
    <row r="25" ht="19.5" customHeight="1">
      <c r="A25" s="24"/>
      <c r="B25" s="24"/>
      <c r="C25" s="63"/>
      <c r="D25" s="48" t="s">
        <v>26</v>
      </c>
      <c r="E25" s="48">
        <v>3.0</v>
      </c>
      <c r="F25" s="48">
        <v>3.0</v>
      </c>
      <c r="G25" s="48" t="str">
        <f t="shared" ref="G25:G27" si="11">F25*E25</f>
        <v>9</v>
      </c>
      <c r="H25" s="49" t="str">
        <f>G25*0.32</f>
        <v>3</v>
      </c>
      <c r="I25" s="49" t="str">
        <f>G25*0</f>
        <v>0</v>
      </c>
      <c r="J25" s="49" t="str">
        <f>G25*0</f>
        <v>0</v>
      </c>
      <c r="K25" s="49" t="str">
        <f t="shared" ref="K25:K27" si="12">G25*0</f>
        <v>0</v>
      </c>
      <c r="L25" s="49" t="str">
        <f t="shared" ref="L25:L27" si="13">G25*0</f>
        <v>0</v>
      </c>
      <c r="M25" s="50" t="str">
        <f t="shared" ref="M25:M26" si="14">G25*0</f>
        <v>0</v>
      </c>
    </row>
    <row r="26" ht="19.5" customHeight="1">
      <c r="A26" s="24"/>
      <c r="B26" s="24"/>
      <c r="C26" s="64"/>
      <c r="D26" s="48" t="s">
        <v>27</v>
      </c>
      <c r="E26" s="48">
        <v>3.0</v>
      </c>
      <c r="F26" s="48">
        <v>1.0</v>
      </c>
      <c r="G26" s="48" t="str">
        <f t="shared" si="11"/>
        <v>3</v>
      </c>
      <c r="H26" s="49" t="str">
        <f>G26*0.12</f>
        <v>0</v>
      </c>
      <c r="I26" s="49" t="str">
        <f>G26*0.5</f>
        <v>2</v>
      </c>
      <c r="J26" s="49" t="str">
        <f>G26*0.3</f>
        <v>1</v>
      </c>
      <c r="K26" s="49" t="str">
        <f t="shared" si="12"/>
        <v>0</v>
      </c>
      <c r="L26" s="49" t="str">
        <f t="shared" si="13"/>
        <v>0</v>
      </c>
      <c r="M26" s="50" t="str">
        <f t="shared" si="14"/>
        <v>0</v>
      </c>
    </row>
    <row r="27" ht="19.5" customHeight="1">
      <c r="A27" s="24"/>
      <c r="B27" s="24"/>
      <c r="C27" s="64">
        <v>4.0</v>
      </c>
      <c r="D27" s="48" t="s">
        <v>32</v>
      </c>
      <c r="E27" s="51">
        <v>3.0</v>
      </c>
      <c r="F27" s="51">
        <v>5.0</v>
      </c>
      <c r="G27" s="51" t="str">
        <f t="shared" si="11"/>
        <v>15</v>
      </c>
      <c r="H27" s="52" t="str">
        <f>G27*0.155</f>
        <v>2</v>
      </c>
      <c r="I27" s="52" t="str">
        <f>G27*0</f>
        <v>0</v>
      </c>
      <c r="J27" s="52" t="str">
        <f>G27*0</f>
        <v>0</v>
      </c>
      <c r="K27" s="52" t="str">
        <f t="shared" si="12"/>
        <v>0</v>
      </c>
      <c r="L27" s="52" t="str">
        <f t="shared" si="13"/>
        <v>0</v>
      </c>
      <c r="M27" s="53" t="str">
        <f>G27*0.26</f>
        <v>4</v>
      </c>
    </row>
    <row r="28" ht="19.5" customHeight="1">
      <c r="A28" s="24"/>
      <c r="B28" s="24"/>
      <c r="C28" s="64"/>
      <c r="D28" s="54" t="s">
        <v>34</v>
      </c>
      <c r="E28" s="55"/>
      <c r="F28" s="56"/>
      <c r="G28" s="56"/>
      <c r="H28" s="57" t="s">
        <v>29</v>
      </c>
      <c r="I28" s="57"/>
      <c r="J28" s="57"/>
      <c r="K28" s="57"/>
      <c r="L28" s="57"/>
      <c r="M28" s="50"/>
    </row>
    <row r="29" ht="19.5" customHeight="1">
      <c r="A29" s="24"/>
      <c r="B29" s="24"/>
      <c r="C29" s="58"/>
      <c r="D29" s="59" t="s">
        <v>35</v>
      </c>
      <c r="E29" s="60" t="s">
        <v>31</v>
      </c>
      <c r="F29" s="61"/>
      <c r="G29" s="61"/>
      <c r="H29" s="61"/>
      <c r="I29" s="61"/>
      <c r="J29" s="61"/>
      <c r="K29" s="61"/>
      <c r="L29" s="61"/>
      <c r="M29" s="62"/>
    </row>
    <row r="30" ht="19.5" customHeight="1">
      <c r="A30" s="24"/>
      <c r="B30" s="24"/>
      <c r="C30" s="47"/>
      <c r="D30" s="48" t="s">
        <v>26</v>
      </c>
      <c r="E30" s="48">
        <v>3.0</v>
      </c>
      <c r="F30" s="48">
        <v>3.0</v>
      </c>
      <c r="G30" s="48" t="str">
        <f t="shared" ref="G30:G34" si="15">F30*E30</f>
        <v>9</v>
      </c>
      <c r="H30" s="49" t="str">
        <f>G30*0.32</f>
        <v>3</v>
      </c>
      <c r="I30" s="49" t="str">
        <f>G30*0</f>
        <v>0</v>
      </c>
      <c r="J30" s="49" t="str">
        <f>G30*0</f>
        <v>0</v>
      </c>
      <c r="K30" s="49" t="str">
        <f t="shared" ref="K30:K33" si="16">G30*0</f>
        <v>0</v>
      </c>
      <c r="L30" s="49" t="str">
        <f t="shared" ref="L30:L31" si="17">G30*0</f>
        <v>0</v>
      </c>
      <c r="M30" s="50" t="str">
        <f t="shared" ref="M30:M32" si="18">G30*0</f>
        <v>0</v>
      </c>
    </row>
    <row r="31" ht="19.5" customHeight="1">
      <c r="A31" s="24"/>
      <c r="B31" s="24"/>
      <c r="C31" s="47"/>
      <c r="D31" s="48" t="s">
        <v>27</v>
      </c>
      <c r="E31" s="48">
        <v>3.0</v>
      </c>
      <c r="F31" s="48">
        <v>1.0</v>
      </c>
      <c r="G31" s="48" t="str">
        <f t="shared" si="15"/>
        <v>3</v>
      </c>
      <c r="H31" s="49" t="str">
        <f>G31*0.12</f>
        <v>0</v>
      </c>
      <c r="I31" s="49" t="str">
        <f>G31*0.5</f>
        <v>2</v>
      </c>
      <c r="J31" s="49" t="str">
        <f>G31*0.3</f>
        <v>1</v>
      </c>
      <c r="K31" s="49" t="str">
        <f t="shared" si="16"/>
        <v>0</v>
      </c>
      <c r="L31" s="49" t="str">
        <f t="shared" si="17"/>
        <v>0</v>
      </c>
      <c r="M31" s="50" t="str">
        <f t="shared" si="18"/>
        <v>0</v>
      </c>
    </row>
    <row r="32" ht="19.5" customHeight="1">
      <c r="A32" s="24"/>
      <c r="B32" s="24"/>
      <c r="C32" s="47"/>
      <c r="D32" s="48" t="s">
        <v>36</v>
      </c>
      <c r="E32" s="48">
        <v>3.0</v>
      </c>
      <c r="F32" s="49">
        <v>5.0</v>
      </c>
      <c r="G32" s="49" t="str">
        <f t="shared" si="15"/>
        <v>15</v>
      </c>
      <c r="H32" s="49" t="str">
        <f>G32*0.11</f>
        <v>2</v>
      </c>
      <c r="I32" s="49" t="str">
        <f t="shared" ref="I32:I34" si="19">G32*0</f>
        <v>0</v>
      </c>
      <c r="J32" s="49" t="str">
        <f t="shared" ref="J32:J33" si="20">G32*0</f>
        <v>0</v>
      </c>
      <c r="K32" s="49" t="str">
        <f t="shared" si="16"/>
        <v>0</v>
      </c>
      <c r="L32" s="65" t="str">
        <f>G32*0.15</f>
        <v>2</v>
      </c>
      <c r="M32" s="50" t="str">
        <f t="shared" si="18"/>
        <v>0</v>
      </c>
    </row>
    <row r="33" ht="19.5" customHeight="1">
      <c r="A33" s="24"/>
      <c r="B33" s="24"/>
      <c r="C33" s="64">
        <v>5.0</v>
      </c>
      <c r="D33" s="48" t="s">
        <v>32</v>
      </c>
      <c r="E33" s="48">
        <v>3.0</v>
      </c>
      <c r="F33" s="48">
        <v>5.0</v>
      </c>
      <c r="G33" s="48" t="str">
        <f t="shared" si="15"/>
        <v>15</v>
      </c>
      <c r="H33" s="49" t="str">
        <f>G33*0.155</f>
        <v>2</v>
      </c>
      <c r="I33" s="49" t="str">
        <f t="shared" si="19"/>
        <v>0</v>
      </c>
      <c r="J33" s="49" t="str">
        <f t="shared" si="20"/>
        <v>0</v>
      </c>
      <c r="K33" s="49" t="str">
        <f t="shared" si="16"/>
        <v>0</v>
      </c>
      <c r="L33" s="49" t="str">
        <f t="shared" ref="L33:L34" si="21">G33*0</f>
        <v>0</v>
      </c>
      <c r="M33" s="50" t="str">
        <f t="shared" ref="M33:M34" si="22">G33*0.26</f>
        <v>4</v>
      </c>
    </row>
    <row r="34" ht="19.5" customHeight="1">
      <c r="A34" s="24"/>
      <c r="B34" s="24"/>
      <c r="C34" s="64"/>
      <c r="D34" s="48" t="s">
        <v>37</v>
      </c>
      <c r="E34" s="51">
        <v>3.0</v>
      </c>
      <c r="F34" s="51">
        <v>2.0</v>
      </c>
      <c r="G34" s="51" t="str">
        <f t="shared" si="15"/>
        <v>6</v>
      </c>
      <c r="H34" s="52" t="str">
        <f>G34*0.06</f>
        <v>0</v>
      </c>
      <c r="I34" s="52" t="str">
        <f t="shared" si="19"/>
        <v>0</v>
      </c>
      <c r="J34" s="52" t="str">
        <f>G34*0.49</f>
        <v>3</v>
      </c>
      <c r="K34" s="52" t="str">
        <f>G34*0.08</f>
        <v>0</v>
      </c>
      <c r="L34" s="52" t="str">
        <f t="shared" si="21"/>
        <v>0</v>
      </c>
      <c r="M34" s="53" t="str">
        <f t="shared" si="22"/>
        <v>2</v>
      </c>
    </row>
    <row r="35" ht="19.5" customHeight="1">
      <c r="A35" s="24"/>
      <c r="B35" s="24"/>
      <c r="C35" s="64"/>
      <c r="D35" s="48" t="s">
        <v>38</v>
      </c>
      <c r="E35" s="55"/>
      <c r="F35" s="56"/>
      <c r="G35" s="56"/>
      <c r="H35" s="57" t="s">
        <v>39</v>
      </c>
      <c r="I35" s="57"/>
      <c r="J35" s="57"/>
      <c r="K35" s="57"/>
      <c r="L35" s="57"/>
      <c r="M35" s="50"/>
    </row>
    <row r="36" ht="19.5" customHeight="1">
      <c r="A36" s="24"/>
      <c r="B36" s="24"/>
      <c r="C36" s="58"/>
      <c r="D36" s="59" t="s">
        <v>40</v>
      </c>
      <c r="E36" s="60" t="s">
        <v>31</v>
      </c>
      <c r="F36" s="61"/>
      <c r="G36" s="61"/>
      <c r="H36" s="61"/>
      <c r="I36" s="61"/>
      <c r="J36" s="61"/>
      <c r="K36" s="61"/>
      <c r="L36" s="61"/>
      <c r="M36" s="62"/>
    </row>
    <row r="37" ht="19.5" customHeight="1">
      <c r="A37" s="24"/>
      <c r="B37" s="24"/>
      <c r="C37" s="47"/>
      <c r="D37" s="48" t="s">
        <v>26</v>
      </c>
      <c r="E37" s="48">
        <v>3.0</v>
      </c>
      <c r="F37" s="48">
        <v>3.0</v>
      </c>
      <c r="G37" s="48" t="str">
        <f t="shared" ref="G37:G41" si="23">F37*E37</f>
        <v>9</v>
      </c>
      <c r="H37" s="49" t="str">
        <f>G37*0.32</f>
        <v>3</v>
      </c>
      <c r="I37" s="49" t="str">
        <f>G37*0</f>
        <v>0</v>
      </c>
      <c r="J37" s="49" t="str">
        <f>G37*0</f>
        <v>0</v>
      </c>
      <c r="K37" s="49" t="str">
        <f t="shared" ref="K37:K40" si="24">G37*0</f>
        <v>0</v>
      </c>
      <c r="L37" s="49" t="str">
        <f t="shared" ref="L37:L38" si="25">G37*0</f>
        <v>0</v>
      </c>
      <c r="M37" s="50" t="str">
        <f t="shared" ref="M37:M39" si="26">G37*0</f>
        <v>0</v>
      </c>
    </row>
    <row r="38" ht="19.5" customHeight="1">
      <c r="A38" s="24"/>
      <c r="B38" s="24"/>
      <c r="C38" s="47"/>
      <c r="D38" s="48" t="s">
        <v>27</v>
      </c>
      <c r="E38" s="48">
        <v>3.0</v>
      </c>
      <c r="F38" s="48">
        <v>1.0</v>
      </c>
      <c r="G38" s="48" t="str">
        <f t="shared" si="23"/>
        <v>3</v>
      </c>
      <c r="H38" s="49" t="str">
        <f>G38*0.12</f>
        <v>0</v>
      </c>
      <c r="I38" s="49" t="str">
        <f>G38*0.5</f>
        <v>2</v>
      </c>
      <c r="J38" s="49" t="str">
        <f>G38*0.3</f>
        <v>1</v>
      </c>
      <c r="K38" s="49" t="str">
        <f t="shared" si="24"/>
        <v>0</v>
      </c>
      <c r="L38" s="49" t="str">
        <f t="shared" si="25"/>
        <v>0</v>
      </c>
      <c r="M38" s="50" t="str">
        <f t="shared" si="26"/>
        <v>0</v>
      </c>
    </row>
    <row r="39" ht="19.5" customHeight="1">
      <c r="A39" s="24"/>
      <c r="B39" s="24"/>
      <c r="C39" s="47"/>
      <c r="D39" s="48" t="s">
        <v>36</v>
      </c>
      <c r="E39" s="48">
        <v>3.0</v>
      </c>
      <c r="F39" s="49">
        <v>5.0</v>
      </c>
      <c r="G39" s="49" t="str">
        <f t="shared" si="23"/>
        <v>15</v>
      </c>
      <c r="H39" s="49" t="str">
        <f>G39*0.11</f>
        <v>2</v>
      </c>
      <c r="I39" s="49" t="str">
        <f t="shared" ref="I39:I41" si="27">G39*0</f>
        <v>0</v>
      </c>
      <c r="J39" s="49" t="str">
        <f t="shared" ref="J39:J40" si="28">G39*0</f>
        <v>0</v>
      </c>
      <c r="K39" s="49" t="str">
        <f t="shared" si="24"/>
        <v>0</v>
      </c>
      <c r="L39" s="65" t="str">
        <f>G39*0.15</f>
        <v>2</v>
      </c>
      <c r="M39" s="50" t="str">
        <f t="shared" si="26"/>
        <v>0</v>
      </c>
    </row>
    <row r="40" ht="19.5" customHeight="1">
      <c r="A40" s="24"/>
      <c r="B40" s="24"/>
      <c r="C40" s="47">
        <v>6.0</v>
      </c>
      <c r="D40" s="48" t="s">
        <v>32</v>
      </c>
      <c r="E40" s="48">
        <v>3.0</v>
      </c>
      <c r="F40" s="48">
        <v>5.0</v>
      </c>
      <c r="G40" s="48" t="str">
        <f t="shared" si="23"/>
        <v>15</v>
      </c>
      <c r="H40" s="49" t="str">
        <f>G40*0.155</f>
        <v>2</v>
      </c>
      <c r="I40" s="49" t="str">
        <f t="shared" si="27"/>
        <v>0</v>
      </c>
      <c r="J40" s="49" t="str">
        <f t="shared" si="28"/>
        <v>0</v>
      </c>
      <c r="K40" s="49" t="str">
        <f t="shared" si="24"/>
        <v>0</v>
      </c>
      <c r="L40" s="49" t="str">
        <f t="shared" ref="L40:L41" si="29">G40*0</f>
        <v>0</v>
      </c>
      <c r="M40" s="50" t="str">
        <f t="shared" ref="M40:M41" si="30">G40*0.26</f>
        <v>4</v>
      </c>
    </row>
    <row r="41" ht="19.5" customHeight="1">
      <c r="A41" s="24"/>
      <c r="B41" s="24"/>
      <c r="C41" s="47"/>
      <c r="D41" s="48" t="s">
        <v>37</v>
      </c>
      <c r="E41" s="51">
        <v>3.0</v>
      </c>
      <c r="F41" s="51">
        <v>2.0</v>
      </c>
      <c r="G41" s="51" t="str">
        <f t="shared" si="23"/>
        <v>6</v>
      </c>
      <c r="H41" s="52" t="str">
        <f>G41*0.06</f>
        <v>0</v>
      </c>
      <c r="I41" s="52" t="str">
        <f t="shared" si="27"/>
        <v>0</v>
      </c>
      <c r="J41" s="52" t="str">
        <f>G41*0.49</f>
        <v>3</v>
      </c>
      <c r="K41" s="52" t="str">
        <f>G41*0.08</f>
        <v>0</v>
      </c>
      <c r="L41" s="52" t="str">
        <f t="shared" si="29"/>
        <v>0</v>
      </c>
      <c r="M41" s="53" t="str">
        <f t="shared" si="30"/>
        <v>2</v>
      </c>
    </row>
    <row r="42" ht="19.5" customHeight="1">
      <c r="A42" s="24"/>
      <c r="B42" s="24"/>
      <c r="C42" s="47"/>
      <c r="D42" s="54" t="s">
        <v>41</v>
      </c>
      <c r="E42" s="66"/>
      <c r="F42" s="67"/>
      <c r="G42" s="67"/>
      <c r="H42" s="68" t="s">
        <v>29</v>
      </c>
      <c r="I42" s="68"/>
      <c r="J42" s="68"/>
      <c r="K42" s="68"/>
      <c r="L42" s="68"/>
      <c r="M42" s="69"/>
    </row>
    <row r="43" ht="19.5" customHeight="1">
      <c r="A43" s="24"/>
      <c r="B43" s="24"/>
      <c r="C43" s="47"/>
      <c r="D43" s="48" t="s">
        <v>38</v>
      </c>
      <c r="E43" s="55"/>
      <c r="F43" s="56"/>
      <c r="G43" s="56"/>
      <c r="H43" s="57" t="s">
        <v>39</v>
      </c>
      <c r="I43" s="57"/>
      <c r="J43" s="57"/>
      <c r="K43" s="57"/>
      <c r="L43" s="57"/>
      <c r="M43" s="50"/>
    </row>
    <row r="44" ht="19.5" customHeight="1">
      <c r="A44" s="24"/>
      <c r="B44" s="24"/>
      <c r="C44" s="58"/>
      <c r="D44" s="59" t="s">
        <v>40</v>
      </c>
      <c r="E44" s="60" t="s">
        <v>42</v>
      </c>
      <c r="F44" s="61"/>
      <c r="G44" s="61"/>
      <c r="H44" s="61"/>
      <c r="I44" s="61"/>
      <c r="J44" s="61"/>
      <c r="K44" s="61"/>
      <c r="L44" s="61"/>
      <c r="M44" s="62"/>
    </row>
    <row r="45" ht="19.5" customHeight="1">
      <c r="A45" s="24"/>
      <c r="B45" s="24"/>
      <c r="C45" s="47"/>
      <c r="D45" s="48" t="s">
        <v>26</v>
      </c>
      <c r="E45" s="48">
        <v>3.0</v>
      </c>
      <c r="F45" s="48">
        <v>3.0</v>
      </c>
      <c r="G45" s="48" t="str">
        <f t="shared" ref="G45:G49" si="31">F45*E45</f>
        <v>9</v>
      </c>
      <c r="H45" s="49" t="str">
        <f>G45*0.32</f>
        <v>3</v>
      </c>
      <c r="I45" s="49" t="str">
        <f>G45*0</f>
        <v>0</v>
      </c>
      <c r="J45" s="49" t="str">
        <f>G45*0</f>
        <v>0</v>
      </c>
      <c r="K45" s="49" t="str">
        <f t="shared" ref="K45:K48" si="32">G45*0</f>
        <v>0</v>
      </c>
      <c r="L45" s="49" t="str">
        <f t="shared" ref="L45:L46" si="33">G45*0</f>
        <v>0</v>
      </c>
      <c r="M45" s="50" t="str">
        <f t="shared" ref="M45:M47" si="34">G45*0</f>
        <v>0</v>
      </c>
    </row>
    <row r="46" ht="19.5" customHeight="1">
      <c r="A46" s="24"/>
      <c r="B46" s="24"/>
      <c r="C46" s="47"/>
      <c r="D46" s="48" t="s">
        <v>27</v>
      </c>
      <c r="E46" s="48">
        <v>3.0</v>
      </c>
      <c r="F46" s="48">
        <v>1.0</v>
      </c>
      <c r="G46" s="48" t="str">
        <f t="shared" si="31"/>
        <v>3</v>
      </c>
      <c r="H46" s="49" t="str">
        <f>G46*0.12</f>
        <v>0</v>
      </c>
      <c r="I46" s="49" t="str">
        <f>G46*0.5</f>
        <v>2</v>
      </c>
      <c r="J46" s="49" t="str">
        <f>G46*0.3</f>
        <v>1</v>
      </c>
      <c r="K46" s="49" t="str">
        <f t="shared" si="32"/>
        <v>0</v>
      </c>
      <c r="L46" s="49" t="str">
        <f t="shared" si="33"/>
        <v>0</v>
      </c>
      <c r="M46" s="50" t="str">
        <f t="shared" si="34"/>
        <v>0</v>
      </c>
    </row>
    <row r="47" ht="19.5" customHeight="1">
      <c r="A47" s="24"/>
      <c r="B47" s="24"/>
      <c r="C47" s="47">
        <v>7.0</v>
      </c>
      <c r="D47" s="48" t="s">
        <v>36</v>
      </c>
      <c r="E47" s="48">
        <v>3.0</v>
      </c>
      <c r="F47" s="49">
        <v>5.0</v>
      </c>
      <c r="G47" s="49" t="str">
        <f t="shared" si="31"/>
        <v>15</v>
      </c>
      <c r="H47" s="49" t="str">
        <f>G47*0.11</f>
        <v>2</v>
      </c>
      <c r="I47" s="49" t="str">
        <f t="shared" ref="I47:I49" si="35">G47*0</f>
        <v>0</v>
      </c>
      <c r="J47" s="49" t="str">
        <f t="shared" ref="J47:J48" si="36">G47*0</f>
        <v>0</v>
      </c>
      <c r="K47" s="49" t="str">
        <f t="shared" si="32"/>
        <v>0</v>
      </c>
      <c r="L47" s="65" t="str">
        <f>G47*0.15</f>
        <v>2</v>
      </c>
      <c r="M47" s="50" t="str">
        <f t="shared" si="34"/>
        <v>0</v>
      </c>
    </row>
    <row r="48" ht="19.5" customHeight="1">
      <c r="A48" s="24"/>
      <c r="B48" s="24"/>
      <c r="C48" s="64"/>
      <c r="D48" s="48" t="s">
        <v>32</v>
      </c>
      <c r="E48" s="48">
        <v>3.0</v>
      </c>
      <c r="F48" s="48">
        <v>5.0</v>
      </c>
      <c r="G48" s="48" t="str">
        <f t="shared" si="31"/>
        <v>15</v>
      </c>
      <c r="H48" s="49" t="str">
        <f>G48*0.155</f>
        <v>2</v>
      </c>
      <c r="I48" s="49" t="str">
        <f t="shared" si="35"/>
        <v>0</v>
      </c>
      <c r="J48" s="49" t="str">
        <f t="shared" si="36"/>
        <v>0</v>
      </c>
      <c r="K48" s="49" t="str">
        <f t="shared" si="32"/>
        <v>0</v>
      </c>
      <c r="L48" s="49" t="str">
        <f t="shared" ref="L48:L49" si="37">G48*0</f>
        <v>0</v>
      </c>
      <c r="M48" s="50" t="str">
        <f t="shared" ref="M48:M49" si="38">G48*0.26</f>
        <v>4</v>
      </c>
    </row>
    <row r="49" ht="19.5" customHeight="1">
      <c r="A49" s="24"/>
      <c r="B49" s="24"/>
      <c r="C49" s="64"/>
      <c r="D49" s="48" t="s">
        <v>37</v>
      </c>
      <c r="E49" s="51">
        <v>3.0</v>
      </c>
      <c r="F49" s="51">
        <v>2.0</v>
      </c>
      <c r="G49" s="51" t="str">
        <f t="shared" si="31"/>
        <v>6</v>
      </c>
      <c r="H49" s="52" t="str">
        <f>G49*0.06</f>
        <v>0</v>
      </c>
      <c r="I49" s="52" t="str">
        <f t="shared" si="35"/>
        <v>0</v>
      </c>
      <c r="J49" s="52" t="str">
        <f>G49*0.49</f>
        <v>3</v>
      </c>
      <c r="K49" s="52" t="str">
        <f>G49*0.08</f>
        <v>0</v>
      </c>
      <c r="L49" s="52" t="str">
        <f t="shared" si="37"/>
        <v>0</v>
      </c>
      <c r="M49" s="53" t="str">
        <f t="shared" si="38"/>
        <v>2</v>
      </c>
    </row>
    <row r="50" ht="19.5" customHeight="1">
      <c r="A50" s="24"/>
      <c r="B50" s="24"/>
      <c r="C50" s="58"/>
      <c r="D50" s="59" t="s">
        <v>40</v>
      </c>
      <c r="E50" s="60" t="s">
        <v>31</v>
      </c>
      <c r="F50" s="61"/>
      <c r="G50" s="61"/>
      <c r="H50" s="61"/>
      <c r="I50" s="61"/>
      <c r="J50" s="61"/>
      <c r="K50" s="61"/>
      <c r="L50" s="61"/>
      <c r="M50" s="62"/>
    </row>
    <row r="51" ht="19.5" customHeight="1">
      <c r="A51" s="24"/>
      <c r="B51" s="24"/>
      <c r="C51" s="47"/>
      <c r="D51" s="48" t="s">
        <v>26</v>
      </c>
      <c r="E51" s="48">
        <v>3.0</v>
      </c>
      <c r="F51" s="48">
        <v>1.0</v>
      </c>
      <c r="G51" s="48" t="str">
        <f t="shared" ref="G51:G55" si="39">F51*E51</f>
        <v>3</v>
      </c>
      <c r="H51" s="49" t="str">
        <f>G51*0.32</f>
        <v>1</v>
      </c>
      <c r="I51" s="49" t="str">
        <f>G51*0</f>
        <v>0</v>
      </c>
      <c r="J51" s="49" t="str">
        <f>G51*0</f>
        <v>0</v>
      </c>
      <c r="K51" s="49" t="str">
        <f t="shared" ref="K51:K54" si="40">G51*0</f>
        <v>0</v>
      </c>
      <c r="L51" s="49" t="str">
        <f t="shared" ref="L51:L52" si="41">G51*0</f>
        <v>0</v>
      </c>
      <c r="M51" s="50" t="str">
        <f t="shared" ref="M51:M53" si="42">G51*0</f>
        <v>0</v>
      </c>
    </row>
    <row r="52" ht="19.5" customHeight="1">
      <c r="A52" s="24"/>
      <c r="B52" s="24"/>
      <c r="C52" s="47"/>
      <c r="D52" s="48" t="s">
        <v>27</v>
      </c>
      <c r="E52" s="48">
        <v>3.0</v>
      </c>
      <c r="F52" s="48">
        <v>1.0</v>
      </c>
      <c r="G52" s="48" t="str">
        <f t="shared" si="39"/>
        <v>3</v>
      </c>
      <c r="H52" s="49" t="str">
        <f>G52*0.12</f>
        <v>0</v>
      </c>
      <c r="I52" s="49" t="str">
        <f>G52*0.5</f>
        <v>2</v>
      </c>
      <c r="J52" s="49" t="str">
        <f>G52*0.3</f>
        <v>1</v>
      </c>
      <c r="K52" s="49" t="str">
        <f t="shared" si="40"/>
        <v>0</v>
      </c>
      <c r="L52" s="49" t="str">
        <f t="shared" si="41"/>
        <v>0</v>
      </c>
      <c r="M52" s="50" t="str">
        <f t="shared" si="42"/>
        <v>0</v>
      </c>
    </row>
    <row r="53" ht="19.5" customHeight="1">
      <c r="A53" s="24"/>
      <c r="B53" s="24"/>
      <c r="C53" s="47"/>
      <c r="D53" s="48" t="s">
        <v>36</v>
      </c>
      <c r="E53" s="48">
        <v>3.0</v>
      </c>
      <c r="F53" s="49">
        <v>5.0</v>
      </c>
      <c r="G53" s="49" t="str">
        <f t="shared" si="39"/>
        <v>15</v>
      </c>
      <c r="H53" s="49" t="str">
        <f>G53*0.11</f>
        <v>2</v>
      </c>
      <c r="I53" s="49" t="str">
        <f t="shared" ref="I53:I55" si="43">G53*0</f>
        <v>0</v>
      </c>
      <c r="J53" s="49" t="str">
        <f t="shared" ref="J53:J54" si="44">G53*0</f>
        <v>0</v>
      </c>
      <c r="K53" s="49" t="str">
        <f t="shared" si="40"/>
        <v>0</v>
      </c>
      <c r="L53" s="65" t="str">
        <f>G53*0.15</f>
        <v>2</v>
      </c>
      <c r="M53" s="50" t="str">
        <f t="shared" si="42"/>
        <v>0</v>
      </c>
    </row>
    <row r="54" ht="19.5" customHeight="1">
      <c r="A54" s="24"/>
      <c r="B54" s="24"/>
      <c r="C54" s="47">
        <v>8.0</v>
      </c>
      <c r="D54" s="48" t="s">
        <v>32</v>
      </c>
      <c r="E54" s="48">
        <v>3.0</v>
      </c>
      <c r="F54" s="48">
        <v>10.0</v>
      </c>
      <c r="G54" s="48" t="str">
        <f t="shared" si="39"/>
        <v>30</v>
      </c>
      <c r="H54" s="49" t="str">
        <f>G54*0.155</f>
        <v>5</v>
      </c>
      <c r="I54" s="49" t="str">
        <f t="shared" si="43"/>
        <v>0</v>
      </c>
      <c r="J54" s="49" t="str">
        <f t="shared" si="44"/>
        <v>0</v>
      </c>
      <c r="K54" s="49" t="str">
        <f t="shared" si="40"/>
        <v>0</v>
      </c>
      <c r="L54" s="49" t="str">
        <f t="shared" ref="L54:L55" si="45">G54*0</f>
        <v>0</v>
      </c>
      <c r="M54" s="50" t="str">
        <f t="shared" ref="M54:M55" si="46">G54*0.26</f>
        <v>8</v>
      </c>
    </row>
    <row r="55" ht="19.5" customHeight="1">
      <c r="A55" s="24"/>
      <c r="B55" s="24"/>
      <c r="C55" s="47"/>
      <c r="D55" s="48" t="s">
        <v>37</v>
      </c>
      <c r="E55" s="51">
        <v>3.0</v>
      </c>
      <c r="F55" s="51">
        <v>2.0</v>
      </c>
      <c r="G55" s="51" t="str">
        <f t="shared" si="39"/>
        <v>6</v>
      </c>
      <c r="H55" s="52" t="str">
        <f>G55*0.06</f>
        <v>0</v>
      </c>
      <c r="I55" s="52" t="str">
        <f t="shared" si="43"/>
        <v>0</v>
      </c>
      <c r="J55" s="52" t="str">
        <f>G55*0.49</f>
        <v>3</v>
      </c>
      <c r="K55" s="52" t="str">
        <f>G55*0.08</f>
        <v>0</v>
      </c>
      <c r="L55" s="52" t="str">
        <f t="shared" si="45"/>
        <v>0</v>
      </c>
      <c r="M55" s="53" t="str">
        <f t="shared" si="46"/>
        <v>2</v>
      </c>
    </row>
    <row r="56" ht="19.5" customHeight="1">
      <c r="A56" s="24"/>
      <c r="B56" s="24"/>
      <c r="C56" s="47"/>
      <c r="D56" s="54" t="s">
        <v>41</v>
      </c>
      <c r="E56" s="66"/>
      <c r="F56" s="67"/>
      <c r="G56" s="67"/>
      <c r="H56" s="68" t="s">
        <v>29</v>
      </c>
      <c r="I56" s="68"/>
      <c r="J56" s="68"/>
      <c r="K56" s="68"/>
      <c r="L56" s="68"/>
      <c r="M56" s="69"/>
    </row>
    <row r="57" ht="19.5" customHeight="1">
      <c r="A57" s="24"/>
      <c r="B57" s="24"/>
      <c r="C57" s="47"/>
      <c r="D57" s="54" t="s">
        <v>43</v>
      </c>
      <c r="E57" s="55"/>
      <c r="F57" s="56"/>
      <c r="G57" s="56"/>
      <c r="H57" s="70" t="s">
        <v>44</v>
      </c>
      <c r="I57" s="57"/>
      <c r="J57" s="57"/>
      <c r="K57" s="57"/>
      <c r="L57" s="57"/>
      <c r="M57" s="50"/>
    </row>
    <row r="58" ht="19.5" customHeight="1">
      <c r="A58" s="24"/>
      <c r="B58" s="24"/>
      <c r="C58" s="58"/>
      <c r="D58" s="71" t="s">
        <v>25</v>
      </c>
      <c r="E58" s="72" t="s">
        <v>29</v>
      </c>
      <c r="F58" s="61"/>
      <c r="G58" s="61"/>
      <c r="H58" s="61"/>
      <c r="I58" s="61"/>
      <c r="J58" s="61"/>
      <c r="K58" s="61"/>
      <c r="L58" s="61"/>
      <c r="M58" s="62"/>
    </row>
    <row r="59" ht="19.5" customHeight="1">
      <c r="A59" s="24"/>
      <c r="B59" s="24"/>
      <c r="C59" s="47"/>
      <c r="D59" s="48" t="s">
        <v>26</v>
      </c>
      <c r="E59" s="48">
        <v>3.0</v>
      </c>
      <c r="F59" s="48">
        <v>1.0</v>
      </c>
      <c r="G59" s="48" t="str">
        <f t="shared" ref="G59:G63" si="47">F59*E59</f>
        <v>3</v>
      </c>
      <c r="H59" s="49" t="str">
        <f>G59*0.32</f>
        <v>1</v>
      </c>
      <c r="I59" s="49" t="str">
        <f>G59*0</f>
        <v>0</v>
      </c>
      <c r="J59" s="49" t="str">
        <f>G59*0</f>
        <v>0</v>
      </c>
      <c r="K59" s="49" t="str">
        <f t="shared" ref="K59:K62" si="48">G59*0</f>
        <v>0</v>
      </c>
      <c r="L59" s="49" t="str">
        <f t="shared" ref="L59:L60" si="49">G59*0</f>
        <v>0</v>
      </c>
      <c r="M59" s="50" t="str">
        <f t="shared" ref="M59:M61" si="50">G59*0</f>
        <v>0</v>
      </c>
    </row>
    <row r="60" ht="19.5" customHeight="1">
      <c r="A60" s="24"/>
      <c r="B60" s="24"/>
      <c r="C60" s="47"/>
      <c r="D60" s="48" t="s">
        <v>27</v>
      </c>
      <c r="E60" s="48">
        <v>3.0</v>
      </c>
      <c r="F60" s="48">
        <v>1.0</v>
      </c>
      <c r="G60" s="48" t="str">
        <f t="shared" si="47"/>
        <v>3</v>
      </c>
      <c r="H60" s="49" t="str">
        <f>G60*0.12</f>
        <v>0</v>
      </c>
      <c r="I60" s="49" t="str">
        <f>G60*0.5</f>
        <v>2</v>
      </c>
      <c r="J60" s="49" t="str">
        <f>G60*0.3</f>
        <v>1</v>
      </c>
      <c r="K60" s="49" t="str">
        <f t="shared" si="48"/>
        <v>0</v>
      </c>
      <c r="L60" s="49" t="str">
        <f t="shared" si="49"/>
        <v>0</v>
      </c>
      <c r="M60" s="50" t="str">
        <f t="shared" si="50"/>
        <v>0</v>
      </c>
    </row>
    <row r="61" ht="19.5" customHeight="1">
      <c r="A61" s="24"/>
      <c r="B61" s="24"/>
      <c r="C61" s="47">
        <v>9.0</v>
      </c>
      <c r="D61" s="48" t="s">
        <v>36</v>
      </c>
      <c r="E61" s="48">
        <v>3.0</v>
      </c>
      <c r="F61" s="49">
        <v>5.0</v>
      </c>
      <c r="G61" s="49" t="str">
        <f t="shared" si="47"/>
        <v>15</v>
      </c>
      <c r="H61" s="49" t="str">
        <f>G61*0.11</f>
        <v>2</v>
      </c>
      <c r="I61" s="49" t="str">
        <f t="shared" ref="I61:I63" si="51">G61*0</f>
        <v>0</v>
      </c>
      <c r="J61" s="49" t="str">
        <f t="shared" ref="J61:J62" si="52">G61*0</f>
        <v>0</v>
      </c>
      <c r="K61" s="49" t="str">
        <f t="shared" si="48"/>
        <v>0</v>
      </c>
      <c r="L61" s="65" t="str">
        <f>G61*0.15</f>
        <v>2</v>
      </c>
      <c r="M61" s="50" t="str">
        <f t="shared" si="50"/>
        <v>0</v>
      </c>
    </row>
    <row r="62" ht="19.5" customHeight="1">
      <c r="A62" s="24"/>
      <c r="B62" s="24"/>
      <c r="C62" s="47"/>
      <c r="D62" s="48" t="s">
        <v>32</v>
      </c>
      <c r="E62" s="51">
        <v>3.0</v>
      </c>
      <c r="F62" s="51">
        <v>10.0</v>
      </c>
      <c r="G62" s="51" t="str">
        <f t="shared" si="47"/>
        <v>30</v>
      </c>
      <c r="H62" s="52" t="str">
        <f>G62*0.155</f>
        <v>5</v>
      </c>
      <c r="I62" s="52" t="str">
        <f t="shared" si="51"/>
        <v>0</v>
      </c>
      <c r="J62" s="52" t="str">
        <f t="shared" si="52"/>
        <v>0</v>
      </c>
      <c r="K62" s="52" t="str">
        <f t="shared" si="48"/>
        <v>0</v>
      </c>
      <c r="L62" s="52" t="str">
        <f t="shared" ref="L62:L63" si="53">G62*0</f>
        <v>0</v>
      </c>
      <c r="M62" s="53" t="str">
        <f t="shared" ref="M62:M63" si="54">G62*0.26</f>
        <v>8</v>
      </c>
    </row>
    <row r="63" ht="19.5" customHeight="1">
      <c r="A63" s="24"/>
      <c r="B63" s="24"/>
      <c r="C63" s="47"/>
      <c r="D63" s="48" t="s">
        <v>37</v>
      </c>
      <c r="E63" s="51">
        <v>3.0</v>
      </c>
      <c r="F63" s="51">
        <v>2.0</v>
      </c>
      <c r="G63" s="51" t="str">
        <f t="shared" si="47"/>
        <v>6</v>
      </c>
      <c r="H63" s="52" t="str">
        <f>G63*0.06</f>
        <v>0</v>
      </c>
      <c r="I63" s="52" t="str">
        <f t="shared" si="51"/>
        <v>0</v>
      </c>
      <c r="J63" s="52" t="str">
        <f>G63*0.49</f>
        <v>3</v>
      </c>
      <c r="K63" s="52" t="str">
        <f>G63*0.08</f>
        <v>0</v>
      </c>
      <c r="L63" s="52" t="str">
        <f t="shared" si="53"/>
        <v>0</v>
      </c>
      <c r="M63" s="53" t="str">
        <f t="shared" si="54"/>
        <v>2</v>
      </c>
    </row>
    <row r="64" ht="19.5" customHeight="1">
      <c r="A64" s="24"/>
      <c r="B64" s="24"/>
      <c r="C64" s="47"/>
      <c r="D64" s="54" t="s">
        <v>43</v>
      </c>
      <c r="E64" s="55"/>
      <c r="F64" s="56"/>
      <c r="G64" s="56"/>
      <c r="H64" s="70" t="s">
        <v>44</v>
      </c>
      <c r="I64" s="57"/>
      <c r="J64" s="57"/>
      <c r="K64" s="57"/>
      <c r="L64" s="57"/>
      <c r="M64" s="50"/>
    </row>
    <row r="65" ht="19.5" customHeight="1">
      <c r="A65" s="24"/>
      <c r="B65" s="24"/>
      <c r="C65" s="58"/>
      <c r="D65" s="71" t="s">
        <v>25</v>
      </c>
      <c r="E65" s="60" t="s">
        <v>29</v>
      </c>
      <c r="F65" s="61"/>
      <c r="G65" s="61"/>
      <c r="H65" s="61"/>
      <c r="I65" s="61"/>
      <c r="J65" s="61"/>
      <c r="K65" s="61"/>
      <c r="L65" s="61"/>
      <c r="M65" s="62"/>
    </row>
    <row r="66" ht="19.5" customHeight="1">
      <c r="A66" s="24"/>
      <c r="B66" s="24"/>
      <c r="C66" s="47"/>
      <c r="D66" s="48" t="s">
        <v>26</v>
      </c>
      <c r="E66" s="48">
        <v>3.0</v>
      </c>
      <c r="F66" s="48">
        <v>1.0</v>
      </c>
      <c r="G66" s="48" t="str">
        <f t="shared" ref="G66:G70" si="55">F66*E66</f>
        <v>3</v>
      </c>
      <c r="H66" s="49" t="str">
        <f>G66*0.32</f>
        <v>1</v>
      </c>
      <c r="I66" s="49" t="str">
        <f>G66*0</f>
        <v>0</v>
      </c>
      <c r="J66" s="49" t="str">
        <f>G66*0</f>
        <v>0</v>
      </c>
      <c r="K66" s="49" t="str">
        <f t="shared" ref="K66:K69" si="56">G66*0</f>
        <v>0</v>
      </c>
      <c r="L66" s="49" t="str">
        <f t="shared" ref="L66:L68" si="57">G66*0</f>
        <v>0</v>
      </c>
      <c r="M66" s="50" t="str">
        <f t="shared" ref="M66:M67" si="58">G66*0</f>
        <v>0</v>
      </c>
    </row>
    <row r="67" ht="19.5" customHeight="1">
      <c r="A67" s="24"/>
      <c r="B67" s="24"/>
      <c r="C67" s="47"/>
      <c r="D67" s="48" t="s">
        <v>27</v>
      </c>
      <c r="E67" s="48">
        <v>3.0</v>
      </c>
      <c r="F67" s="48">
        <v>1.0</v>
      </c>
      <c r="G67" s="48" t="str">
        <f t="shared" si="55"/>
        <v>3</v>
      </c>
      <c r="H67" s="49" t="str">
        <f>G67*0.12</f>
        <v>0</v>
      </c>
      <c r="I67" s="49" t="str">
        <f>G67*0.5</f>
        <v>2</v>
      </c>
      <c r="J67" s="49" t="str">
        <f>G67*0.3</f>
        <v>1</v>
      </c>
      <c r="K67" s="49" t="str">
        <f t="shared" si="56"/>
        <v>0</v>
      </c>
      <c r="L67" s="49" t="str">
        <f t="shared" si="57"/>
        <v>0</v>
      </c>
      <c r="M67" s="50" t="str">
        <f t="shared" si="58"/>
        <v>0</v>
      </c>
    </row>
    <row r="68" ht="19.5" customHeight="1">
      <c r="A68" s="24"/>
      <c r="B68" s="24"/>
      <c r="C68" s="47">
        <v>10.0</v>
      </c>
      <c r="D68" s="48" t="s">
        <v>32</v>
      </c>
      <c r="E68" s="48">
        <v>3.0</v>
      </c>
      <c r="F68" s="48">
        <v>10.0</v>
      </c>
      <c r="G68" s="48" t="str">
        <f t="shared" si="55"/>
        <v>30</v>
      </c>
      <c r="H68" s="49" t="str">
        <f>G68*0.155</f>
        <v>5</v>
      </c>
      <c r="I68" s="49" t="str">
        <f t="shared" ref="I68:I70" si="59">G68*0</f>
        <v>0</v>
      </c>
      <c r="J68" s="49" t="str">
        <f t="shared" ref="J68:J69" si="60">G68*0</f>
        <v>0</v>
      </c>
      <c r="K68" s="49" t="str">
        <f t="shared" si="56"/>
        <v>0</v>
      </c>
      <c r="L68" s="49" t="str">
        <f t="shared" si="57"/>
        <v>0</v>
      </c>
      <c r="M68" s="50" t="str">
        <f>G68*0.26</f>
        <v>8</v>
      </c>
    </row>
    <row r="69" ht="19.5" customHeight="1">
      <c r="A69" s="24"/>
      <c r="B69" s="24"/>
      <c r="C69" s="47"/>
      <c r="D69" s="48" t="s">
        <v>36</v>
      </c>
      <c r="E69" s="48">
        <v>3.0</v>
      </c>
      <c r="F69" s="49">
        <v>5.0</v>
      </c>
      <c r="G69" s="49" t="str">
        <f t="shared" si="55"/>
        <v>15</v>
      </c>
      <c r="H69" s="49" t="str">
        <f>G69*0.11</f>
        <v>2</v>
      </c>
      <c r="I69" s="49" t="str">
        <f t="shared" si="59"/>
        <v>0</v>
      </c>
      <c r="J69" s="49" t="str">
        <f t="shared" si="60"/>
        <v>0</v>
      </c>
      <c r="K69" s="49" t="str">
        <f t="shared" si="56"/>
        <v>0</v>
      </c>
      <c r="L69" s="65" t="str">
        <f>G69*0.15</f>
        <v>2</v>
      </c>
      <c r="M69" s="50" t="str">
        <f>G69*0</f>
        <v>0</v>
      </c>
    </row>
    <row r="70" ht="19.5" customHeight="1">
      <c r="A70" s="24"/>
      <c r="B70" s="24"/>
      <c r="C70" s="47"/>
      <c r="D70" s="48" t="s">
        <v>37</v>
      </c>
      <c r="E70" s="51">
        <v>3.0</v>
      </c>
      <c r="F70" s="51">
        <v>2.0</v>
      </c>
      <c r="G70" s="51" t="str">
        <f t="shared" si="55"/>
        <v>6</v>
      </c>
      <c r="H70" s="52" t="str">
        <f>G70*0.06</f>
        <v>0</v>
      </c>
      <c r="I70" s="52" t="str">
        <f t="shared" si="59"/>
        <v>0</v>
      </c>
      <c r="J70" s="52" t="str">
        <f>G70*0.49</f>
        <v>3</v>
      </c>
      <c r="K70" s="52" t="str">
        <f>G70*0.08</f>
        <v>0</v>
      </c>
      <c r="L70" s="52" t="str">
        <f>G70*0</f>
        <v>0</v>
      </c>
      <c r="M70" s="53" t="str">
        <f>G70*0.26</f>
        <v>2</v>
      </c>
    </row>
    <row r="71" ht="19.5" customHeight="1">
      <c r="A71" s="24"/>
      <c r="B71" s="24"/>
      <c r="C71" s="47"/>
      <c r="D71" s="54" t="s">
        <v>28</v>
      </c>
      <c r="E71" s="66"/>
      <c r="F71" s="67"/>
      <c r="G71" s="67"/>
      <c r="H71" s="68" t="s">
        <v>29</v>
      </c>
      <c r="I71" s="68"/>
      <c r="J71" s="68"/>
      <c r="K71" s="68"/>
      <c r="L71" s="68"/>
      <c r="M71" s="69"/>
    </row>
    <row r="72" ht="19.5" customHeight="1">
      <c r="A72" s="24"/>
      <c r="B72" s="24"/>
      <c r="C72" s="47"/>
      <c r="D72" s="48" t="s">
        <v>38</v>
      </c>
      <c r="E72" s="55"/>
      <c r="F72" s="56"/>
      <c r="G72" s="56"/>
      <c r="H72" s="57" t="s">
        <v>39</v>
      </c>
      <c r="I72" s="57"/>
      <c r="J72" s="57"/>
      <c r="K72" s="57"/>
      <c r="L72" s="57"/>
      <c r="M72" s="50"/>
    </row>
    <row r="73" ht="19.5" customHeight="1">
      <c r="A73" s="24"/>
      <c r="B73" s="24"/>
      <c r="C73" s="58"/>
      <c r="D73" s="59" t="s">
        <v>45</v>
      </c>
      <c r="E73" s="60" t="s">
        <v>31</v>
      </c>
      <c r="F73" s="61"/>
      <c r="G73" s="61"/>
      <c r="H73" s="61"/>
      <c r="I73" s="61"/>
      <c r="J73" s="61"/>
      <c r="K73" s="61"/>
      <c r="L73" s="61"/>
      <c r="M73" s="62"/>
    </row>
    <row r="74" ht="19.5" customHeight="1">
      <c r="A74" s="24"/>
      <c r="B74" s="24"/>
      <c r="C74" s="47"/>
      <c r="D74" s="48" t="s">
        <v>26</v>
      </c>
      <c r="E74" s="48">
        <v>3.0</v>
      </c>
      <c r="F74" s="48">
        <v>1.0</v>
      </c>
      <c r="G74" s="48" t="str">
        <f t="shared" ref="G74:G78" si="61">F74*E74</f>
        <v>3</v>
      </c>
      <c r="H74" s="49" t="str">
        <f>G74*0.32</f>
        <v>1</v>
      </c>
      <c r="I74" s="49" t="str">
        <f>G74*0</f>
        <v>0</v>
      </c>
      <c r="J74" s="49" t="str">
        <f>G74*0</f>
        <v>0</v>
      </c>
      <c r="K74" s="49" t="str">
        <f t="shared" ref="K74:K77" si="62">G74*0</f>
        <v>0</v>
      </c>
      <c r="L74" s="49" t="str">
        <f t="shared" ref="L74:L76" si="63">G74*0</f>
        <v>0</v>
      </c>
      <c r="M74" s="50" t="str">
        <f t="shared" ref="M74:M75" si="64">G74*0</f>
        <v>0</v>
      </c>
    </row>
    <row r="75" ht="19.5" customHeight="1">
      <c r="A75" s="24"/>
      <c r="B75" s="24"/>
      <c r="C75" s="47"/>
      <c r="D75" s="48" t="s">
        <v>27</v>
      </c>
      <c r="E75" s="48">
        <v>3.0</v>
      </c>
      <c r="F75" s="48">
        <v>1.0</v>
      </c>
      <c r="G75" s="48" t="str">
        <f t="shared" si="61"/>
        <v>3</v>
      </c>
      <c r="H75" s="49" t="str">
        <f>G75*0.12</f>
        <v>0</v>
      </c>
      <c r="I75" s="49" t="str">
        <f>G75*0.5</f>
        <v>2</v>
      </c>
      <c r="J75" s="49" t="str">
        <f>G75*0.3</f>
        <v>1</v>
      </c>
      <c r="K75" s="49" t="str">
        <f t="shared" si="62"/>
        <v>0</v>
      </c>
      <c r="L75" s="49" t="str">
        <f t="shared" si="63"/>
        <v>0</v>
      </c>
      <c r="M75" s="50" t="str">
        <f t="shared" si="64"/>
        <v>0</v>
      </c>
    </row>
    <row r="76" ht="19.5" customHeight="1">
      <c r="A76" s="24"/>
      <c r="B76" s="24"/>
      <c r="C76" s="47"/>
      <c r="D76" s="48" t="s">
        <v>32</v>
      </c>
      <c r="E76" s="48">
        <v>3.0</v>
      </c>
      <c r="F76" s="48">
        <v>15.0</v>
      </c>
      <c r="G76" s="48" t="str">
        <f t="shared" si="61"/>
        <v>45</v>
      </c>
      <c r="H76" s="49" t="str">
        <f>G76*0.155</f>
        <v>7</v>
      </c>
      <c r="I76" s="49" t="str">
        <f t="shared" ref="I76:I78" si="65">G76*0</f>
        <v>0</v>
      </c>
      <c r="J76" s="49" t="str">
        <f t="shared" ref="J76:J77" si="66">G76*0</f>
        <v>0</v>
      </c>
      <c r="K76" s="49" t="str">
        <f t="shared" si="62"/>
        <v>0</v>
      </c>
      <c r="L76" s="49" t="str">
        <f t="shared" si="63"/>
        <v>0</v>
      </c>
      <c r="M76" s="50" t="str">
        <f>G76*0.26</f>
        <v>12</v>
      </c>
    </row>
    <row r="77" ht="19.5" customHeight="1">
      <c r="A77" s="24"/>
      <c r="B77" s="24"/>
      <c r="C77" s="47">
        <v>11.0</v>
      </c>
      <c r="D77" s="48" t="s">
        <v>36</v>
      </c>
      <c r="E77" s="48">
        <v>3.0</v>
      </c>
      <c r="F77" s="49">
        <v>5.0</v>
      </c>
      <c r="G77" s="49" t="str">
        <f t="shared" si="61"/>
        <v>15</v>
      </c>
      <c r="H77" s="49" t="str">
        <f>G77*0.11</f>
        <v>2</v>
      </c>
      <c r="I77" s="49" t="str">
        <f t="shared" si="65"/>
        <v>0</v>
      </c>
      <c r="J77" s="49" t="str">
        <f t="shared" si="66"/>
        <v>0</v>
      </c>
      <c r="K77" s="49" t="str">
        <f t="shared" si="62"/>
        <v>0</v>
      </c>
      <c r="L77" s="65" t="str">
        <f>G77*0.15</f>
        <v>2</v>
      </c>
      <c r="M77" s="50" t="str">
        <f>G77*0</f>
        <v>0</v>
      </c>
    </row>
    <row r="78" ht="19.5" customHeight="1">
      <c r="A78" s="24"/>
      <c r="B78" s="24"/>
      <c r="C78" s="47"/>
      <c r="D78" s="48" t="s">
        <v>37</v>
      </c>
      <c r="E78" s="51">
        <v>3.0</v>
      </c>
      <c r="F78" s="51">
        <v>2.0</v>
      </c>
      <c r="G78" s="51" t="str">
        <f t="shared" si="61"/>
        <v>6</v>
      </c>
      <c r="H78" s="52" t="str">
        <f>G78*0.06</f>
        <v>0</v>
      </c>
      <c r="I78" s="52" t="str">
        <f t="shared" si="65"/>
        <v>0</v>
      </c>
      <c r="J78" s="52" t="str">
        <f>G78*0.49</f>
        <v>3</v>
      </c>
      <c r="K78" s="52" t="str">
        <f>G78*0.08</f>
        <v>0</v>
      </c>
      <c r="L78" s="52" t="str">
        <f>G78*0</f>
        <v>0</v>
      </c>
      <c r="M78" s="53" t="str">
        <f>G78*0.26</f>
        <v>2</v>
      </c>
    </row>
    <row r="79" ht="19.5" customHeight="1">
      <c r="A79" s="24"/>
      <c r="B79" s="24"/>
      <c r="C79" s="47"/>
      <c r="D79" s="54" t="s">
        <v>28</v>
      </c>
      <c r="E79" s="66"/>
      <c r="F79" s="67"/>
      <c r="G79" s="67"/>
      <c r="H79" s="68" t="s">
        <v>29</v>
      </c>
      <c r="I79" s="68"/>
      <c r="J79" s="68"/>
      <c r="K79" s="68"/>
      <c r="L79" s="68"/>
      <c r="M79" s="69"/>
    </row>
    <row r="80" ht="19.5" customHeight="1">
      <c r="A80" s="24"/>
      <c r="B80" s="24"/>
      <c r="C80" s="47"/>
      <c r="D80" s="54" t="s">
        <v>46</v>
      </c>
      <c r="E80" s="55"/>
      <c r="F80" s="56"/>
      <c r="G80" s="56"/>
      <c r="H80" s="57" t="s">
        <v>39</v>
      </c>
      <c r="I80" s="57"/>
      <c r="J80" s="57"/>
      <c r="K80" s="70" t="s">
        <v>47</v>
      </c>
      <c r="L80" s="57"/>
      <c r="M80" s="50"/>
    </row>
    <row r="81" ht="19.5" customHeight="1">
      <c r="A81" s="24"/>
      <c r="B81" s="24"/>
      <c r="C81" s="58"/>
      <c r="D81" s="71" t="s">
        <v>25</v>
      </c>
      <c r="E81" s="72" t="s">
        <v>29</v>
      </c>
      <c r="F81" s="61"/>
      <c r="G81" s="61"/>
      <c r="H81" s="61"/>
      <c r="I81" s="61"/>
      <c r="J81" s="61"/>
      <c r="K81" s="61"/>
      <c r="L81" s="61"/>
      <c r="M81" s="62"/>
    </row>
    <row r="82" ht="19.5" customHeight="1">
      <c r="A82" s="24"/>
      <c r="B82" s="24"/>
      <c r="C82" s="47"/>
      <c r="D82" s="48" t="s">
        <v>26</v>
      </c>
      <c r="E82" s="48">
        <v>3.0</v>
      </c>
      <c r="F82" s="48">
        <v>1.0</v>
      </c>
      <c r="G82" s="48" t="str">
        <f t="shared" ref="G82:G86" si="67">F82*E82</f>
        <v>3</v>
      </c>
      <c r="H82" s="49" t="str">
        <f>G82*0.32</f>
        <v>1</v>
      </c>
      <c r="I82" s="49" t="str">
        <f>G82*0</f>
        <v>0</v>
      </c>
      <c r="J82" s="49" t="str">
        <f>G82*0</f>
        <v>0</v>
      </c>
      <c r="K82" s="49" t="str">
        <f t="shared" ref="K82:K85" si="68">G82*0</f>
        <v>0</v>
      </c>
      <c r="L82" s="49" t="str">
        <f t="shared" ref="L82:L84" si="69">G82*0</f>
        <v>0</v>
      </c>
      <c r="M82" s="50" t="str">
        <f t="shared" ref="M82:M83" si="70">G82*0</f>
        <v>0</v>
      </c>
    </row>
    <row r="83" ht="19.5" customHeight="1">
      <c r="A83" s="24"/>
      <c r="B83" s="24"/>
      <c r="C83" s="47"/>
      <c r="D83" s="48" t="s">
        <v>27</v>
      </c>
      <c r="E83" s="48">
        <v>3.0</v>
      </c>
      <c r="F83" s="48">
        <v>1.0</v>
      </c>
      <c r="G83" s="48" t="str">
        <f t="shared" si="67"/>
        <v>3</v>
      </c>
      <c r="H83" s="49" t="str">
        <f>G83*0.12</f>
        <v>0</v>
      </c>
      <c r="I83" s="49" t="str">
        <f>G83*0.5</f>
        <v>2</v>
      </c>
      <c r="J83" s="49" t="str">
        <f>G83*0.3</f>
        <v>1</v>
      </c>
      <c r="K83" s="49" t="str">
        <f t="shared" si="68"/>
        <v>0</v>
      </c>
      <c r="L83" s="49" t="str">
        <f t="shared" si="69"/>
        <v>0</v>
      </c>
      <c r="M83" s="50" t="str">
        <f t="shared" si="70"/>
        <v>0</v>
      </c>
    </row>
    <row r="84" ht="19.5" customHeight="1">
      <c r="A84" s="24"/>
      <c r="B84" s="24"/>
      <c r="C84" s="47"/>
      <c r="D84" s="48" t="s">
        <v>32</v>
      </c>
      <c r="E84" s="48">
        <v>3.0</v>
      </c>
      <c r="F84" s="48">
        <v>15.0</v>
      </c>
      <c r="G84" s="48" t="str">
        <f t="shared" si="67"/>
        <v>45</v>
      </c>
      <c r="H84" s="49" t="str">
        <f>G84*0.155</f>
        <v>7</v>
      </c>
      <c r="I84" s="49" t="str">
        <f t="shared" ref="I84:I86" si="71">G84*0</f>
        <v>0</v>
      </c>
      <c r="J84" s="49" t="str">
        <f t="shared" ref="J84:J85" si="72">G84*0</f>
        <v>0</v>
      </c>
      <c r="K84" s="49" t="str">
        <f t="shared" si="68"/>
        <v>0</v>
      </c>
      <c r="L84" s="49" t="str">
        <f t="shared" si="69"/>
        <v>0</v>
      </c>
      <c r="M84" s="50" t="str">
        <f>G84*0.26</f>
        <v>12</v>
      </c>
    </row>
    <row r="85" ht="19.5" customHeight="1">
      <c r="A85" s="24"/>
      <c r="B85" s="24"/>
      <c r="C85" s="47">
        <v>12.0</v>
      </c>
      <c r="D85" s="48" t="s">
        <v>36</v>
      </c>
      <c r="E85" s="48">
        <v>3.0</v>
      </c>
      <c r="F85" s="49">
        <v>10.0</v>
      </c>
      <c r="G85" s="49" t="str">
        <f t="shared" si="67"/>
        <v>30</v>
      </c>
      <c r="H85" s="49" t="str">
        <f>G85*0.11</f>
        <v>3</v>
      </c>
      <c r="I85" s="49" t="str">
        <f t="shared" si="71"/>
        <v>0</v>
      </c>
      <c r="J85" s="49" t="str">
        <f t="shared" si="72"/>
        <v>0</v>
      </c>
      <c r="K85" s="49" t="str">
        <f t="shared" si="68"/>
        <v>0</v>
      </c>
      <c r="L85" s="65" t="str">
        <f>G85*0.15</f>
        <v>5</v>
      </c>
      <c r="M85" s="50" t="str">
        <f>G85*0</f>
        <v>0</v>
      </c>
    </row>
    <row r="86" ht="19.5" customHeight="1">
      <c r="A86" s="24"/>
      <c r="B86" s="24"/>
      <c r="C86" s="47"/>
      <c r="D86" s="48" t="s">
        <v>37</v>
      </c>
      <c r="E86" s="51">
        <v>3.0</v>
      </c>
      <c r="F86" s="51">
        <v>2.0</v>
      </c>
      <c r="G86" s="51" t="str">
        <f t="shared" si="67"/>
        <v>6</v>
      </c>
      <c r="H86" s="52" t="str">
        <f>G86*0.06</f>
        <v>0</v>
      </c>
      <c r="I86" s="52" t="str">
        <f t="shared" si="71"/>
        <v>0</v>
      </c>
      <c r="J86" s="52" t="str">
        <f>G86*0.49</f>
        <v>3</v>
      </c>
      <c r="K86" s="52" t="str">
        <f>G86*0.08</f>
        <v>0</v>
      </c>
      <c r="L86" s="52" t="str">
        <f>G86*0</f>
        <v>0</v>
      </c>
      <c r="M86" s="53" t="str">
        <f>G86*0.26</f>
        <v>2</v>
      </c>
    </row>
    <row r="87" ht="19.5" customHeight="1">
      <c r="A87" s="24"/>
      <c r="B87" s="24"/>
      <c r="C87" s="47"/>
      <c r="D87" s="54" t="s">
        <v>28</v>
      </c>
      <c r="E87" s="66"/>
      <c r="F87" s="67"/>
      <c r="G87" s="67"/>
      <c r="H87" s="73" t="s">
        <v>48</v>
      </c>
      <c r="I87" s="68"/>
      <c r="J87" s="68"/>
      <c r="K87" s="68"/>
      <c r="L87" s="68"/>
      <c r="M87" s="69"/>
    </row>
    <row r="88" ht="19.5" customHeight="1">
      <c r="A88" s="24"/>
      <c r="B88" s="24"/>
      <c r="C88" s="47"/>
      <c r="D88" s="54" t="s">
        <v>49</v>
      </c>
      <c r="E88" s="55"/>
      <c r="F88" s="56"/>
      <c r="G88" s="56"/>
      <c r="H88" s="70" t="s">
        <v>44</v>
      </c>
      <c r="I88" s="57"/>
      <c r="J88" s="57"/>
      <c r="K88" s="57"/>
      <c r="L88" s="57"/>
      <c r="M88" s="50"/>
    </row>
    <row r="89" ht="19.5" customHeight="1">
      <c r="A89" s="24"/>
      <c r="B89" s="24"/>
      <c r="C89" s="58"/>
      <c r="D89" s="71" t="s">
        <v>25</v>
      </c>
      <c r="E89" s="72" t="s">
        <v>29</v>
      </c>
      <c r="F89" s="61"/>
      <c r="G89" s="61"/>
      <c r="H89" s="61"/>
      <c r="I89" s="61"/>
      <c r="J89" s="61"/>
      <c r="K89" s="61"/>
      <c r="L89" s="61"/>
      <c r="M89" s="62"/>
    </row>
    <row r="90" ht="19.5" customHeight="1">
      <c r="A90" s="24"/>
      <c r="B90" s="24"/>
      <c r="C90" s="47"/>
      <c r="D90" s="48" t="s">
        <v>26</v>
      </c>
      <c r="E90" s="48">
        <v>3.0</v>
      </c>
      <c r="F90" s="48">
        <v>1.0</v>
      </c>
      <c r="G90" s="48" t="str">
        <f t="shared" ref="G90:G94" si="73">F90*E90</f>
        <v>3</v>
      </c>
      <c r="H90" s="49" t="str">
        <f>G90*0.32</f>
        <v>1</v>
      </c>
      <c r="I90" s="49" t="str">
        <f>G90*0</f>
        <v>0</v>
      </c>
      <c r="J90" s="49" t="str">
        <f>G90*0</f>
        <v>0</v>
      </c>
      <c r="K90" s="49" t="str">
        <f t="shared" ref="K90:K93" si="74">G90*0</f>
        <v>0</v>
      </c>
      <c r="L90" s="49" t="str">
        <f t="shared" ref="L90:L92" si="75">G90*0</f>
        <v>0</v>
      </c>
      <c r="M90" s="50" t="str">
        <f t="shared" ref="M90:M91" si="76">G90*0</f>
        <v>0</v>
      </c>
    </row>
    <row r="91" ht="19.5" customHeight="1">
      <c r="A91" s="24"/>
      <c r="B91" s="24"/>
      <c r="C91" s="47"/>
      <c r="D91" s="48" t="s">
        <v>27</v>
      </c>
      <c r="E91" s="48">
        <v>3.0</v>
      </c>
      <c r="F91" s="48">
        <v>1.0</v>
      </c>
      <c r="G91" s="48" t="str">
        <f t="shared" si="73"/>
        <v>3</v>
      </c>
      <c r="H91" s="49" t="str">
        <f>G91*0.12</f>
        <v>0</v>
      </c>
      <c r="I91" s="49" t="str">
        <f>G91*0.5</f>
        <v>2</v>
      </c>
      <c r="J91" s="49" t="str">
        <f>G91*0.3</f>
        <v>1</v>
      </c>
      <c r="K91" s="49" t="str">
        <f t="shared" si="74"/>
        <v>0</v>
      </c>
      <c r="L91" s="49" t="str">
        <f t="shared" si="75"/>
        <v>0</v>
      </c>
      <c r="M91" s="50" t="str">
        <f t="shared" si="76"/>
        <v>0</v>
      </c>
    </row>
    <row r="92" ht="19.5" customHeight="1">
      <c r="A92" s="24"/>
      <c r="B92" s="24"/>
      <c r="C92" s="47"/>
      <c r="D92" s="48" t="s">
        <v>32</v>
      </c>
      <c r="E92" s="48">
        <v>3.0</v>
      </c>
      <c r="F92" s="48">
        <v>15.0</v>
      </c>
      <c r="G92" s="48" t="str">
        <f t="shared" si="73"/>
        <v>45</v>
      </c>
      <c r="H92" s="49" t="str">
        <f>G92*0.155</f>
        <v>7</v>
      </c>
      <c r="I92" s="49" t="str">
        <f t="shared" ref="I92:I94" si="77">G92*0</f>
        <v>0</v>
      </c>
      <c r="J92" s="49" t="str">
        <f t="shared" ref="J92:J93" si="78">G92*0</f>
        <v>0</v>
      </c>
      <c r="K92" s="49" t="str">
        <f t="shared" si="74"/>
        <v>0</v>
      </c>
      <c r="L92" s="49" t="str">
        <f t="shared" si="75"/>
        <v>0</v>
      </c>
      <c r="M92" s="50" t="str">
        <f>G92*0.26</f>
        <v>12</v>
      </c>
    </row>
    <row r="93" ht="19.5" customHeight="1">
      <c r="A93" s="24"/>
      <c r="B93" s="24"/>
      <c r="C93" s="47">
        <v>13.0</v>
      </c>
      <c r="D93" s="48" t="s">
        <v>36</v>
      </c>
      <c r="E93" s="48">
        <v>3.0</v>
      </c>
      <c r="F93" s="49">
        <v>10.0</v>
      </c>
      <c r="G93" s="49" t="str">
        <f t="shared" si="73"/>
        <v>30</v>
      </c>
      <c r="H93" s="49" t="str">
        <f>G93*0.11</f>
        <v>3</v>
      </c>
      <c r="I93" s="49" t="str">
        <f t="shared" si="77"/>
        <v>0</v>
      </c>
      <c r="J93" s="49" t="str">
        <f t="shared" si="78"/>
        <v>0</v>
      </c>
      <c r="K93" s="49" t="str">
        <f t="shared" si="74"/>
        <v>0</v>
      </c>
      <c r="L93" s="65" t="str">
        <f>G93*0.15</f>
        <v>5</v>
      </c>
      <c r="M93" s="50" t="str">
        <f>G93*0</f>
        <v>0</v>
      </c>
    </row>
    <row r="94" ht="19.5" customHeight="1">
      <c r="A94" s="24"/>
      <c r="B94" s="24"/>
      <c r="C94" s="47"/>
      <c r="D94" s="48" t="s">
        <v>37</v>
      </c>
      <c r="E94" s="51">
        <v>3.0</v>
      </c>
      <c r="F94" s="51">
        <v>2.0</v>
      </c>
      <c r="G94" s="51" t="str">
        <f t="shared" si="73"/>
        <v>6</v>
      </c>
      <c r="H94" s="52" t="str">
        <f>G94*0.06</f>
        <v>0</v>
      </c>
      <c r="I94" s="52" t="str">
        <f t="shared" si="77"/>
        <v>0</v>
      </c>
      <c r="J94" s="52" t="str">
        <f>G94*0.49</f>
        <v>3</v>
      </c>
      <c r="K94" s="52" t="str">
        <f>G94*0.08</f>
        <v>0</v>
      </c>
      <c r="L94" s="52" t="str">
        <f>G94*0</f>
        <v>0</v>
      </c>
      <c r="M94" s="53" t="str">
        <f>G94*0.26</f>
        <v>2</v>
      </c>
    </row>
    <row r="95" ht="19.5" customHeight="1">
      <c r="A95" s="24"/>
      <c r="B95" s="24"/>
      <c r="C95" s="47"/>
      <c r="D95" s="54" t="s">
        <v>28</v>
      </c>
      <c r="E95" s="66"/>
      <c r="F95" s="67"/>
      <c r="G95" s="67"/>
      <c r="H95" s="68" t="s">
        <v>29</v>
      </c>
      <c r="I95" s="68"/>
      <c r="J95" s="68"/>
      <c r="K95" s="68"/>
      <c r="L95" s="68"/>
      <c r="M95" s="69"/>
    </row>
    <row r="96" ht="19.5" customHeight="1">
      <c r="A96" s="24"/>
      <c r="B96" s="24"/>
      <c r="C96" s="47"/>
      <c r="D96" s="54" t="s">
        <v>50</v>
      </c>
      <c r="E96" s="55"/>
      <c r="F96" s="56"/>
      <c r="G96" s="56"/>
      <c r="H96" s="57" t="s">
        <v>39</v>
      </c>
      <c r="I96" s="57"/>
      <c r="J96" s="57"/>
      <c r="K96" s="70" t="s">
        <v>51</v>
      </c>
      <c r="L96" s="70"/>
      <c r="M96" s="50"/>
    </row>
    <row r="97" ht="19.5" customHeight="1">
      <c r="A97" s="24"/>
      <c r="B97" s="24"/>
      <c r="C97" s="58"/>
      <c r="D97" s="71" t="s">
        <v>25</v>
      </c>
      <c r="E97" s="72" t="s">
        <v>29</v>
      </c>
      <c r="F97" s="61"/>
      <c r="G97" s="61"/>
      <c r="H97" s="61"/>
      <c r="I97" s="61"/>
      <c r="J97" s="61"/>
      <c r="K97" s="61"/>
      <c r="L97" s="61"/>
      <c r="M97" s="62"/>
    </row>
    <row r="98" ht="19.5" customHeight="1">
      <c r="A98" s="24"/>
      <c r="B98" s="24"/>
      <c r="C98" s="47"/>
      <c r="D98" s="48" t="s">
        <v>27</v>
      </c>
      <c r="E98" s="48">
        <v>3.0</v>
      </c>
      <c r="F98" s="48">
        <v>1.0</v>
      </c>
      <c r="G98" s="48" t="str">
        <f t="shared" ref="G98:G101" si="79">F98*E98</f>
        <v>3</v>
      </c>
      <c r="H98" s="49" t="str">
        <f>G98*0.12</f>
        <v>0</v>
      </c>
      <c r="I98" s="49" t="str">
        <f>G98*0.5</f>
        <v>2</v>
      </c>
      <c r="J98" s="49" t="str">
        <f>G98*0.3</f>
        <v>1</v>
      </c>
      <c r="K98" s="49" t="str">
        <f t="shared" ref="K98:K99" si="80">G98*0</f>
        <v>0</v>
      </c>
      <c r="L98" s="49" t="str">
        <f t="shared" ref="L98:L100" si="81">G98*0</f>
        <v>0</v>
      </c>
      <c r="M98" s="50" t="str">
        <f>G98*0</f>
        <v>0</v>
      </c>
    </row>
    <row r="99" ht="19.5" customHeight="1">
      <c r="A99" s="24"/>
      <c r="B99" s="24"/>
      <c r="C99" s="47">
        <v>14.0</v>
      </c>
      <c r="D99" s="48" t="s">
        <v>32</v>
      </c>
      <c r="E99" s="48">
        <v>3.0</v>
      </c>
      <c r="F99" s="48">
        <v>15.0</v>
      </c>
      <c r="G99" s="48" t="str">
        <f t="shared" si="79"/>
        <v>45</v>
      </c>
      <c r="H99" s="49" t="str">
        <f>G99*0.155</f>
        <v>7</v>
      </c>
      <c r="I99" s="49" t="str">
        <f t="shared" ref="I99:I101" si="82">G99*0</f>
        <v>0</v>
      </c>
      <c r="J99" s="49" t="str">
        <f>G99*0</f>
        <v>0</v>
      </c>
      <c r="K99" s="49" t="str">
        <f t="shared" si="80"/>
        <v>0</v>
      </c>
      <c r="L99" s="49" t="str">
        <f t="shared" si="81"/>
        <v>0</v>
      </c>
      <c r="M99" s="50" t="str">
        <f t="shared" ref="M99:M100" si="83">G99*0.26</f>
        <v>12</v>
      </c>
    </row>
    <row r="100" ht="19.5" customHeight="1">
      <c r="A100" s="24"/>
      <c r="B100" s="24"/>
      <c r="C100" s="47"/>
      <c r="D100" s="48" t="s">
        <v>37</v>
      </c>
      <c r="E100" s="51">
        <v>3.0</v>
      </c>
      <c r="F100" s="51">
        <v>4.0</v>
      </c>
      <c r="G100" s="51" t="str">
        <f t="shared" si="79"/>
        <v>12</v>
      </c>
      <c r="H100" s="52" t="str">
        <f>G100*0.06</f>
        <v>1</v>
      </c>
      <c r="I100" s="52" t="str">
        <f t="shared" si="82"/>
        <v>0</v>
      </c>
      <c r="J100" s="52" t="str">
        <f>G100*0.49</f>
        <v>6</v>
      </c>
      <c r="K100" s="52" t="str">
        <f>G100*0.08</f>
        <v>1</v>
      </c>
      <c r="L100" s="52" t="str">
        <f t="shared" si="81"/>
        <v>0</v>
      </c>
      <c r="M100" s="53" t="str">
        <f t="shared" si="83"/>
        <v>3</v>
      </c>
    </row>
    <row r="101" ht="19.5" customHeight="1">
      <c r="A101" s="24"/>
      <c r="B101" s="24"/>
      <c r="C101" s="47"/>
      <c r="D101" s="48" t="s">
        <v>52</v>
      </c>
      <c r="E101" s="48">
        <v>3.0</v>
      </c>
      <c r="F101" s="49">
        <v>10.0</v>
      </c>
      <c r="G101" s="49" t="str">
        <f t="shared" si="79"/>
        <v>30</v>
      </c>
      <c r="H101" s="49" t="str">
        <f>G101*0.11</f>
        <v>3</v>
      </c>
      <c r="I101" s="49" t="str">
        <f t="shared" si="82"/>
        <v>0</v>
      </c>
      <c r="J101" s="49" t="str">
        <f>G101*0</f>
        <v>0</v>
      </c>
      <c r="K101" s="49" t="str">
        <f>G101*0.13</f>
        <v>4</v>
      </c>
      <c r="L101" s="65" t="str">
        <f>G101*0.16</f>
        <v>5</v>
      </c>
      <c r="M101" s="50" t="str">
        <f>G101*0</f>
        <v>0</v>
      </c>
    </row>
    <row r="102" ht="19.5" customHeight="1">
      <c r="A102" s="24"/>
      <c r="B102" s="24"/>
      <c r="C102" s="58"/>
      <c r="D102" s="59" t="s">
        <v>45</v>
      </c>
      <c r="E102" s="60" t="s">
        <v>31</v>
      </c>
      <c r="F102" s="61"/>
      <c r="G102" s="61"/>
      <c r="H102" s="61"/>
      <c r="I102" s="61"/>
      <c r="J102" s="61"/>
      <c r="K102" s="61"/>
      <c r="L102" s="61"/>
      <c r="M102" s="62"/>
    </row>
    <row r="103" ht="19.5" customHeight="1">
      <c r="A103" s="24"/>
      <c r="B103" s="24"/>
      <c r="C103" s="47"/>
      <c r="D103" s="48" t="s">
        <v>27</v>
      </c>
      <c r="E103" s="48">
        <v>3.0</v>
      </c>
      <c r="F103" s="48">
        <v>1.0</v>
      </c>
      <c r="G103" s="48" t="str">
        <f t="shared" ref="G103:G110" si="84">F103*E103</f>
        <v>3</v>
      </c>
      <c r="H103" s="49" t="str">
        <f>G103*0.12</f>
        <v>0</v>
      </c>
      <c r="I103" s="49" t="str">
        <f>G103*0.5</f>
        <v>2</v>
      </c>
      <c r="J103" s="49" t="str">
        <f>G103*0.3</f>
        <v>1</v>
      </c>
      <c r="K103" s="49" t="str">
        <f t="shared" ref="K103:K104" si="85">G103*0</f>
        <v>0</v>
      </c>
      <c r="L103" s="49" t="str">
        <f t="shared" ref="L103:L105" si="86">G103*0</f>
        <v>0</v>
      </c>
      <c r="M103" s="50" t="str">
        <f>G103*0</f>
        <v>0</v>
      </c>
    </row>
    <row r="104" ht="19.5" customHeight="1">
      <c r="A104" s="24"/>
      <c r="B104" s="24"/>
      <c r="C104" s="47">
        <v>15.0</v>
      </c>
      <c r="D104" s="48" t="s">
        <v>32</v>
      </c>
      <c r="E104" s="48">
        <v>3.0</v>
      </c>
      <c r="F104" s="48">
        <v>20.0</v>
      </c>
      <c r="G104" s="48" t="str">
        <f t="shared" si="84"/>
        <v>60</v>
      </c>
      <c r="H104" s="49" t="str">
        <f>G104*0.155</f>
        <v>9</v>
      </c>
      <c r="I104" s="49" t="str">
        <f t="shared" ref="I104:I110" si="87">G104*0</f>
        <v>0</v>
      </c>
      <c r="J104" s="49" t="str">
        <f>G104*0</f>
        <v>0</v>
      </c>
      <c r="K104" s="49" t="str">
        <f t="shared" si="85"/>
        <v>0</v>
      </c>
      <c r="L104" s="49" t="str">
        <f t="shared" si="86"/>
        <v>0</v>
      </c>
      <c r="M104" s="50" t="str">
        <f t="shared" ref="M104:M105" si="88">G104*0.26</f>
        <v>16</v>
      </c>
    </row>
    <row r="105" ht="19.5" customHeight="1">
      <c r="A105" s="24"/>
      <c r="B105" s="24"/>
      <c r="C105" s="47"/>
      <c r="D105" s="48" t="s">
        <v>37</v>
      </c>
      <c r="E105" s="51">
        <v>3.0</v>
      </c>
      <c r="F105" s="51">
        <v>4.0</v>
      </c>
      <c r="G105" s="51" t="str">
        <f t="shared" si="84"/>
        <v>12</v>
      </c>
      <c r="H105" s="52" t="str">
        <f>G105*0.06</f>
        <v>1</v>
      </c>
      <c r="I105" s="52" t="str">
        <f t="shared" si="87"/>
        <v>0</v>
      </c>
      <c r="J105" s="52" t="str">
        <f>G105*0.49</f>
        <v>6</v>
      </c>
      <c r="K105" s="52" t="str">
        <f>G105*0.08</f>
        <v>1</v>
      </c>
      <c r="L105" s="52" t="str">
        <f t="shared" si="86"/>
        <v>0</v>
      </c>
      <c r="M105" s="53" t="str">
        <f t="shared" si="88"/>
        <v>3</v>
      </c>
    </row>
    <row r="106" ht="19.5" customHeight="1">
      <c r="A106" s="24"/>
      <c r="B106" s="24"/>
      <c r="C106" s="74"/>
      <c r="D106" s="71" t="s">
        <v>52</v>
      </c>
      <c r="E106" s="71">
        <v>3.0</v>
      </c>
      <c r="F106" s="75">
        <v>10.0</v>
      </c>
      <c r="G106" s="75" t="str">
        <f t="shared" si="84"/>
        <v>30</v>
      </c>
      <c r="H106" s="75" t="str">
        <f>G106*0.11</f>
        <v>3</v>
      </c>
      <c r="I106" s="75" t="str">
        <f t="shared" si="87"/>
        <v>0</v>
      </c>
      <c r="J106" s="75" t="str">
        <f t="shared" ref="J106:J107" si="89">G106*0</f>
        <v>0</v>
      </c>
      <c r="K106" s="75" t="str">
        <f>G106*0.13</f>
        <v>4</v>
      </c>
      <c r="L106" s="76" t="str">
        <f>G106*0.16</f>
        <v>5</v>
      </c>
      <c r="M106" s="77" t="str">
        <f t="shared" ref="M106:M108" si="90">G106*0</f>
        <v>0</v>
      </c>
    </row>
    <row r="107" ht="19.5" customHeight="1">
      <c r="A107" s="24"/>
      <c r="B107" s="24"/>
      <c r="C107" s="47"/>
      <c r="D107" s="48" t="s">
        <v>27</v>
      </c>
      <c r="E107" s="48">
        <v>3.0</v>
      </c>
      <c r="F107" s="48">
        <v>1.0</v>
      </c>
      <c r="G107" s="48" t="str">
        <f t="shared" si="84"/>
        <v>3</v>
      </c>
      <c r="H107" s="49" t="str">
        <f>G107*0.2</f>
        <v>1</v>
      </c>
      <c r="I107" s="49" t="str">
        <f t="shared" si="87"/>
        <v>0</v>
      </c>
      <c r="J107" s="49" t="str">
        <f t="shared" si="89"/>
        <v>0</v>
      </c>
      <c r="K107" s="49" t="str">
        <f>G107*0.2</f>
        <v>1</v>
      </c>
      <c r="L107" s="49" t="str">
        <f t="shared" ref="L107:L109" si="91">G107*0</f>
        <v>0</v>
      </c>
      <c r="M107" s="50" t="str">
        <f t="shared" si="90"/>
        <v>0</v>
      </c>
    </row>
    <row r="108" ht="19.5" customHeight="1">
      <c r="A108" s="24"/>
      <c r="B108" s="24"/>
      <c r="C108" s="47"/>
      <c r="D108" s="48" t="s">
        <v>32</v>
      </c>
      <c r="E108" s="48">
        <v>3.0</v>
      </c>
      <c r="F108" s="49">
        <v>15.0</v>
      </c>
      <c r="G108" s="49" t="str">
        <f t="shared" si="84"/>
        <v>45</v>
      </c>
      <c r="H108" s="49" t="str">
        <f>G108*0.06</f>
        <v>3</v>
      </c>
      <c r="I108" s="49" t="str">
        <f t="shared" si="87"/>
        <v>0</v>
      </c>
      <c r="J108" s="49" t="str">
        <f>G108*0.49</f>
        <v>22</v>
      </c>
      <c r="K108" s="49" t="str">
        <f>G108*0.08</f>
        <v>4</v>
      </c>
      <c r="L108" s="65" t="str">
        <f t="shared" si="91"/>
        <v>0</v>
      </c>
      <c r="M108" s="50" t="str">
        <f t="shared" si="90"/>
        <v>0</v>
      </c>
    </row>
    <row r="109" ht="19.5" customHeight="1">
      <c r="A109" s="24"/>
      <c r="B109" s="24"/>
      <c r="C109" s="47">
        <v>16.0</v>
      </c>
      <c r="D109" s="48" t="s">
        <v>37</v>
      </c>
      <c r="E109" s="48">
        <v>3.0</v>
      </c>
      <c r="F109" s="48">
        <v>4.0</v>
      </c>
      <c r="G109" s="48" t="str">
        <f t="shared" si="84"/>
        <v>12</v>
      </c>
      <c r="H109" s="49" t="str">
        <f>G109*0.155</f>
        <v>2</v>
      </c>
      <c r="I109" s="49" t="str">
        <f t="shared" si="87"/>
        <v>0</v>
      </c>
      <c r="J109" s="49" t="str">
        <f t="shared" ref="J109:J110" si="92">G109*0</f>
        <v>0</v>
      </c>
      <c r="K109" s="49" t="str">
        <f>G109*0</f>
        <v>0</v>
      </c>
      <c r="L109" s="49" t="str">
        <f t="shared" si="91"/>
        <v>0</v>
      </c>
      <c r="M109" s="50" t="str">
        <f>G109*0.26</f>
        <v>3</v>
      </c>
    </row>
    <row r="110" ht="19.5" customHeight="1">
      <c r="A110" s="24"/>
      <c r="B110" s="24"/>
      <c r="C110" s="47"/>
      <c r="D110" s="71" t="s">
        <v>52</v>
      </c>
      <c r="E110" s="48">
        <v>3.0</v>
      </c>
      <c r="F110" s="49">
        <v>10.0</v>
      </c>
      <c r="G110" s="49" t="str">
        <f t="shared" si="84"/>
        <v>30</v>
      </c>
      <c r="H110" s="49" t="str">
        <f>G110*0.11</f>
        <v>3</v>
      </c>
      <c r="I110" s="49" t="str">
        <f t="shared" si="87"/>
        <v>0</v>
      </c>
      <c r="J110" s="49" t="str">
        <f t="shared" si="92"/>
        <v>0</v>
      </c>
      <c r="K110" s="49" t="str">
        <f>G110*0.13</f>
        <v>4</v>
      </c>
      <c r="L110" s="65" t="str">
        <f>G110*0.16</f>
        <v>5</v>
      </c>
      <c r="M110" s="50" t="str">
        <f>G110*0</f>
        <v>0</v>
      </c>
    </row>
    <row r="111" ht="15.0" customHeight="1">
      <c r="A111" s="24"/>
      <c r="B111" s="24"/>
      <c r="C111" s="78"/>
      <c r="D111" s="78"/>
      <c r="E111" s="78"/>
      <c r="F111" s="79" t="s">
        <v>53</v>
      </c>
      <c r="G111" s="80"/>
      <c r="H111" s="81"/>
      <c r="I111" s="81"/>
      <c r="J111" s="81"/>
      <c r="K111" s="81"/>
      <c r="L111" s="81"/>
      <c r="M111" s="82"/>
    </row>
    <row r="112" ht="15.0" customHeight="1">
      <c r="A112" s="24"/>
      <c r="B112" s="24"/>
      <c r="C112" s="83"/>
      <c r="D112" s="83"/>
      <c r="E112" s="83"/>
      <c r="F112" s="84" t="s">
        <v>54</v>
      </c>
      <c r="G112" s="85"/>
      <c r="H112" s="86" t="str">
        <f t="shared" ref="H112:M112" si="93">SUM(H17:H110)</f>
        <v>127</v>
      </c>
      <c r="I112" s="86" t="str">
        <f t="shared" si="93"/>
        <v>21</v>
      </c>
      <c r="J112" s="86" t="str">
        <f t="shared" si="93"/>
        <v>73</v>
      </c>
      <c r="K112" s="86" t="str">
        <f t="shared" si="93"/>
        <v>22</v>
      </c>
      <c r="L112" s="86" t="str">
        <f t="shared" si="93"/>
        <v>39</v>
      </c>
      <c r="M112" s="87" t="str">
        <f t="shared" si="93"/>
        <v>129</v>
      </c>
    </row>
    <row r="113" ht="7.5" customHeight="1">
      <c r="A113" s="24"/>
      <c r="B113" s="24"/>
      <c r="C113" s="83"/>
      <c r="D113" s="83"/>
      <c r="E113" s="83"/>
      <c r="F113" s="88"/>
      <c r="G113" s="89"/>
      <c r="H113" s="90"/>
      <c r="I113" s="90"/>
      <c r="J113" s="90"/>
      <c r="K113" s="90"/>
      <c r="L113" s="91"/>
      <c r="M113" s="92"/>
    </row>
    <row r="114" ht="1.5" customHeight="1">
      <c r="A114" s="24"/>
      <c r="B114" s="24"/>
      <c r="C114" s="83"/>
      <c r="D114" s="83"/>
      <c r="E114" s="83"/>
      <c r="F114" s="93"/>
      <c r="G114" s="93"/>
      <c r="H114" s="94"/>
      <c r="I114" s="94"/>
      <c r="J114" s="94"/>
      <c r="K114" s="95"/>
      <c r="L114" s="95"/>
      <c r="M114" s="95"/>
    </row>
    <row r="115" ht="12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ht="12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ht="12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ht="12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ht="12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ht="12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ht="12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mergeCells count="19">
    <mergeCell ref="E102:M102"/>
    <mergeCell ref="E58:M58"/>
    <mergeCell ref="E65:M65"/>
    <mergeCell ref="E73:M73"/>
    <mergeCell ref="E81:M81"/>
    <mergeCell ref="E89:M89"/>
    <mergeCell ref="E97:M97"/>
    <mergeCell ref="D5:I5"/>
    <mergeCell ref="D8:I8"/>
    <mergeCell ref="D9:I9"/>
    <mergeCell ref="C11:M11"/>
    <mergeCell ref="E20:M20"/>
    <mergeCell ref="E24:M24"/>
    <mergeCell ref="E29:M29"/>
    <mergeCell ref="E36:M36"/>
    <mergeCell ref="E44:M44"/>
    <mergeCell ref="E50:M50"/>
    <mergeCell ref="D3:I3"/>
    <mergeCell ref="H12:M12"/>
  </mergeCell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PepinosBC</vt:lpstr>
      <vt:lpstr>PepinosBC!Área_de_impresión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2020-01-18T20:34:54Z</dcterms:created>
  <dc:creator>Pedro</dc:creator>
  <cp:lastModifiedBy>Pedro</cp:lastModifiedBy>
  <dcterms:modified xsi:type="dcterms:W3CDTF">2020-01-18T20:35:56Z</dcterms:modified>
</cp:coreProperties>
</file>